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Data/merlijnv/Documents/Calculators/"/>
    </mc:Choice>
  </mc:AlternateContent>
  <workbookProtection workbookPassword="DE4F" lockStructure="1"/>
  <bookViews>
    <workbookView xWindow="0" yWindow="460" windowWidth="33600" windowHeight="20460" tabRatio="515"/>
  </bookViews>
  <sheets>
    <sheet name="Dashboard" sheetId="17" r:id="rId1"/>
    <sheet name="APF_A" sheetId="8" state="hidden" r:id="rId2"/>
    <sheet name="APF_B" sheetId="16" state="hidden" r:id="rId3"/>
    <sheet name="Calc" sheetId="18" state="hidden" r:id="rId4"/>
  </sheets>
  <definedNames>
    <definedName name="grafiek_labels">#REF!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8" i="18" l="1"/>
  <c r="E4" i="16"/>
  <c r="V8" i="18"/>
  <c r="B4" i="16"/>
  <c r="D24" i="17"/>
  <c r="B3" i="16"/>
  <c r="B22" i="16"/>
  <c r="B23" i="16"/>
  <c r="B24" i="16"/>
  <c r="B12" i="16"/>
  <c r="Z2" i="16"/>
  <c r="B13" i="16"/>
  <c r="Z3" i="16"/>
  <c r="AB4" i="16"/>
  <c r="AB2" i="16"/>
  <c r="AB3" i="16"/>
  <c r="M5" i="16"/>
  <c r="N5" i="16"/>
  <c r="E4" i="8"/>
  <c r="B4" i="8"/>
  <c r="D18" i="17"/>
  <c r="B3" i="8"/>
  <c r="B22" i="8"/>
  <c r="B23" i="8"/>
  <c r="B24" i="8"/>
  <c r="B12" i="8"/>
  <c r="Z2" i="8"/>
  <c r="B13" i="8"/>
  <c r="Z3" i="8"/>
  <c r="AB4" i="8"/>
  <c r="AB2" i="8"/>
  <c r="AB3" i="8"/>
  <c r="M5" i="8"/>
  <c r="N5" i="8"/>
  <c r="B5" i="18"/>
  <c r="H5" i="18"/>
  <c r="V16" i="18"/>
  <c r="J5" i="18"/>
  <c r="K5" i="18"/>
  <c r="V14" i="18"/>
  <c r="M5" i="18"/>
  <c r="N5" i="18"/>
  <c r="P5" i="18"/>
  <c r="Q5" i="18"/>
  <c r="M6" i="16"/>
  <c r="N6" i="16"/>
  <c r="M6" i="8"/>
  <c r="N6" i="8"/>
  <c r="B6" i="18"/>
  <c r="H6" i="18"/>
  <c r="J6" i="18"/>
  <c r="K6" i="18"/>
  <c r="M6" i="18"/>
  <c r="N6" i="18"/>
  <c r="P6" i="18"/>
  <c r="Q6" i="18"/>
  <c r="M7" i="16"/>
  <c r="N7" i="16"/>
  <c r="M7" i="8"/>
  <c r="N7" i="8"/>
  <c r="B7" i="18"/>
  <c r="H7" i="18"/>
  <c r="J7" i="18"/>
  <c r="K7" i="18"/>
  <c r="M7" i="18"/>
  <c r="N7" i="18"/>
  <c r="P7" i="18"/>
  <c r="Q7" i="18"/>
  <c r="M8" i="16"/>
  <c r="N8" i="16"/>
  <c r="M8" i="8"/>
  <c r="N8" i="8"/>
  <c r="B8" i="18"/>
  <c r="H8" i="18"/>
  <c r="J8" i="18"/>
  <c r="K8" i="18"/>
  <c r="M8" i="18"/>
  <c r="N8" i="18"/>
  <c r="P8" i="18"/>
  <c r="Q8" i="18"/>
  <c r="M9" i="16"/>
  <c r="N9" i="16"/>
  <c r="M9" i="8"/>
  <c r="N9" i="8"/>
  <c r="B9" i="18"/>
  <c r="H9" i="18"/>
  <c r="J9" i="18"/>
  <c r="K9" i="18"/>
  <c r="M9" i="18"/>
  <c r="N9" i="18"/>
  <c r="P9" i="18"/>
  <c r="Q9" i="18"/>
  <c r="M10" i="16"/>
  <c r="N10" i="16"/>
  <c r="M10" i="8"/>
  <c r="N10" i="8"/>
  <c r="B10" i="18"/>
  <c r="H10" i="18"/>
  <c r="J10" i="18"/>
  <c r="K10" i="18"/>
  <c r="M10" i="18"/>
  <c r="N10" i="18"/>
  <c r="P10" i="18"/>
  <c r="Q10" i="18"/>
  <c r="M11" i="16"/>
  <c r="N11" i="16"/>
  <c r="M11" i="8"/>
  <c r="N11" i="8"/>
  <c r="B11" i="18"/>
  <c r="H11" i="18"/>
  <c r="J11" i="18"/>
  <c r="K11" i="18"/>
  <c r="M11" i="18"/>
  <c r="N11" i="18"/>
  <c r="P11" i="18"/>
  <c r="Q11" i="18"/>
  <c r="M12" i="16"/>
  <c r="N12" i="16"/>
  <c r="M12" i="8"/>
  <c r="N12" i="8"/>
  <c r="B12" i="18"/>
  <c r="H12" i="18"/>
  <c r="J12" i="18"/>
  <c r="K12" i="18"/>
  <c r="M12" i="18"/>
  <c r="N12" i="18"/>
  <c r="P12" i="18"/>
  <c r="Q12" i="18"/>
  <c r="M13" i="16"/>
  <c r="N13" i="16"/>
  <c r="M13" i="8"/>
  <c r="N13" i="8"/>
  <c r="B13" i="18"/>
  <c r="H13" i="18"/>
  <c r="J13" i="18"/>
  <c r="K13" i="18"/>
  <c r="M13" i="18"/>
  <c r="N13" i="18"/>
  <c r="P13" i="18"/>
  <c r="Q13" i="18"/>
  <c r="M14" i="16"/>
  <c r="N14" i="16"/>
  <c r="M14" i="8"/>
  <c r="N14" i="8"/>
  <c r="B14" i="18"/>
  <c r="H14" i="18"/>
  <c r="J14" i="18"/>
  <c r="K14" i="18"/>
  <c r="M14" i="18"/>
  <c r="N14" i="18"/>
  <c r="P14" i="18"/>
  <c r="Q14" i="18"/>
  <c r="M15" i="16"/>
  <c r="N15" i="16"/>
  <c r="M15" i="8"/>
  <c r="N15" i="8"/>
  <c r="B15" i="18"/>
  <c r="H15" i="18"/>
  <c r="J15" i="18"/>
  <c r="K15" i="18"/>
  <c r="M15" i="18"/>
  <c r="N15" i="18"/>
  <c r="P15" i="18"/>
  <c r="Q15" i="18"/>
  <c r="M16" i="16"/>
  <c r="N16" i="16"/>
  <c r="M16" i="8"/>
  <c r="N16" i="8"/>
  <c r="B16" i="18"/>
  <c r="H16" i="18"/>
  <c r="J16" i="18"/>
  <c r="K16" i="18"/>
  <c r="M16" i="18"/>
  <c r="N16" i="18"/>
  <c r="P16" i="18"/>
  <c r="Q16" i="18"/>
  <c r="M17" i="16"/>
  <c r="N17" i="16"/>
  <c r="M17" i="8"/>
  <c r="N17" i="8"/>
  <c r="B17" i="18"/>
  <c r="H17" i="18"/>
  <c r="J17" i="18"/>
  <c r="K17" i="18"/>
  <c r="M17" i="18"/>
  <c r="N17" i="18"/>
  <c r="P17" i="18"/>
  <c r="Q17" i="18"/>
  <c r="M18" i="16"/>
  <c r="N18" i="16"/>
  <c r="M18" i="8"/>
  <c r="N18" i="8"/>
  <c r="B18" i="18"/>
  <c r="H18" i="18"/>
  <c r="J18" i="18"/>
  <c r="K18" i="18"/>
  <c r="M18" i="18"/>
  <c r="N18" i="18"/>
  <c r="P18" i="18"/>
  <c r="Q18" i="18"/>
  <c r="M19" i="16"/>
  <c r="N19" i="16"/>
  <c r="M19" i="8"/>
  <c r="N19" i="8"/>
  <c r="B19" i="18"/>
  <c r="H19" i="18"/>
  <c r="J19" i="18"/>
  <c r="K19" i="18"/>
  <c r="M19" i="18"/>
  <c r="N19" i="18"/>
  <c r="P19" i="18"/>
  <c r="Q19" i="18"/>
  <c r="M20" i="16"/>
  <c r="N20" i="16"/>
  <c r="M20" i="8"/>
  <c r="N20" i="8"/>
  <c r="B20" i="18"/>
  <c r="H20" i="18"/>
  <c r="J20" i="18"/>
  <c r="K20" i="18"/>
  <c r="M20" i="18"/>
  <c r="N20" i="18"/>
  <c r="P20" i="18"/>
  <c r="Q20" i="18"/>
  <c r="M21" i="16"/>
  <c r="N21" i="16"/>
  <c r="M21" i="8"/>
  <c r="N21" i="8"/>
  <c r="B21" i="18"/>
  <c r="H21" i="18"/>
  <c r="J21" i="18"/>
  <c r="K21" i="18"/>
  <c r="M21" i="18"/>
  <c r="N21" i="18"/>
  <c r="P21" i="18"/>
  <c r="Q21" i="18"/>
  <c r="M22" i="16"/>
  <c r="N22" i="16"/>
  <c r="M22" i="8"/>
  <c r="N22" i="8"/>
  <c r="B22" i="18"/>
  <c r="H22" i="18"/>
  <c r="J22" i="18"/>
  <c r="K22" i="18"/>
  <c r="M22" i="18"/>
  <c r="N22" i="18"/>
  <c r="P22" i="18"/>
  <c r="Q22" i="18"/>
  <c r="M23" i="16"/>
  <c r="N23" i="16"/>
  <c r="M23" i="8"/>
  <c r="N23" i="8"/>
  <c r="B23" i="18"/>
  <c r="H23" i="18"/>
  <c r="J23" i="18"/>
  <c r="K23" i="18"/>
  <c r="M23" i="18"/>
  <c r="N23" i="18"/>
  <c r="P23" i="18"/>
  <c r="Q23" i="18"/>
  <c r="M24" i="16"/>
  <c r="N24" i="16"/>
  <c r="M24" i="8"/>
  <c r="N24" i="8"/>
  <c r="B24" i="18"/>
  <c r="H24" i="18"/>
  <c r="J24" i="18"/>
  <c r="K24" i="18"/>
  <c r="M24" i="18"/>
  <c r="N24" i="18"/>
  <c r="P24" i="18"/>
  <c r="Q24" i="18"/>
  <c r="M25" i="16"/>
  <c r="N25" i="16"/>
  <c r="M25" i="8"/>
  <c r="N25" i="8"/>
  <c r="B25" i="18"/>
  <c r="H25" i="18"/>
  <c r="J25" i="18"/>
  <c r="K25" i="18"/>
  <c r="M25" i="18"/>
  <c r="N25" i="18"/>
  <c r="P25" i="18"/>
  <c r="Q25" i="18"/>
  <c r="M26" i="16"/>
  <c r="N26" i="16"/>
  <c r="M26" i="8"/>
  <c r="N26" i="8"/>
  <c r="B26" i="18"/>
  <c r="H26" i="18"/>
  <c r="J26" i="18"/>
  <c r="K26" i="18"/>
  <c r="M26" i="18"/>
  <c r="N26" i="18"/>
  <c r="P26" i="18"/>
  <c r="Q26" i="18"/>
  <c r="M27" i="16"/>
  <c r="N27" i="16"/>
  <c r="M27" i="8"/>
  <c r="N27" i="8"/>
  <c r="B27" i="18"/>
  <c r="H27" i="18"/>
  <c r="J27" i="18"/>
  <c r="K27" i="18"/>
  <c r="M27" i="18"/>
  <c r="N27" i="18"/>
  <c r="P27" i="18"/>
  <c r="Q27" i="18"/>
  <c r="M28" i="16"/>
  <c r="N28" i="16"/>
  <c r="M28" i="8"/>
  <c r="N28" i="8"/>
  <c r="B28" i="18"/>
  <c r="H28" i="18"/>
  <c r="J28" i="18"/>
  <c r="K28" i="18"/>
  <c r="M28" i="18"/>
  <c r="N28" i="18"/>
  <c r="P28" i="18"/>
  <c r="Q28" i="18"/>
  <c r="M29" i="16"/>
  <c r="N29" i="16"/>
  <c r="M29" i="8"/>
  <c r="N29" i="8"/>
  <c r="B29" i="18"/>
  <c r="H29" i="18"/>
  <c r="J29" i="18"/>
  <c r="K29" i="18"/>
  <c r="M29" i="18"/>
  <c r="N29" i="18"/>
  <c r="P29" i="18"/>
  <c r="Q29" i="18"/>
  <c r="M30" i="16"/>
  <c r="N30" i="16"/>
  <c r="M30" i="8"/>
  <c r="N30" i="8"/>
  <c r="B30" i="18"/>
  <c r="H30" i="18"/>
  <c r="J30" i="18"/>
  <c r="K30" i="18"/>
  <c r="M30" i="18"/>
  <c r="N30" i="18"/>
  <c r="P30" i="18"/>
  <c r="Q30" i="18"/>
  <c r="M31" i="16"/>
  <c r="N31" i="16"/>
  <c r="M31" i="8"/>
  <c r="N31" i="8"/>
  <c r="B31" i="18"/>
  <c r="H31" i="18"/>
  <c r="J31" i="18"/>
  <c r="K31" i="18"/>
  <c r="M31" i="18"/>
  <c r="N31" i="18"/>
  <c r="P31" i="18"/>
  <c r="Q31" i="18"/>
  <c r="M32" i="16"/>
  <c r="N32" i="16"/>
  <c r="M32" i="8"/>
  <c r="N32" i="8"/>
  <c r="B32" i="18"/>
  <c r="H32" i="18"/>
  <c r="J32" i="18"/>
  <c r="K32" i="18"/>
  <c r="M32" i="18"/>
  <c r="N32" i="18"/>
  <c r="P32" i="18"/>
  <c r="Q32" i="18"/>
  <c r="M33" i="16"/>
  <c r="N33" i="16"/>
  <c r="M33" i="8"/>
  <c r="N33" i="8"/>
  <c r="B33" i="18"/>
  <c r="H33" i="18"/>
  <c r="J33" i="18"/>
  <c r="K33" i="18"/>
  <c r="M33" i="18"/>
  <c r="N33" i="18"/>
  <c r="P33" i="18"/>
  <c r="Q33" i="18"/>
  <c r="M34" i="16"/>
  <c r="N34" i="16"/>
  <c r="M34" i="8"/>
  <c r="N34" i="8"/>
  <c r="B34" i="18"/>
  <c r="H34" i="18"/>
  <c r="J34" i="18"/>
  <c r="K34" i="18"/>
  <c r="M34" i="18"/>
  <c r="N34" i="18"/>
  <c r="P34" i="18"/>
  <c r="Q34" i="18"/>
  <c r="M35" i="16"/>
  <c r="N35" i="16"/>
  <c r="M35" i="8"/>
  <c r="N35" i="8"/>
  <c r="B35" i="18"/>
  <c r="H35" i="18"/>
  <c r="J35" i="18"/>
  <c r="K35" i="18"/>
  <c r="M35" i="18"/>
  <c r="N35" i="18"/>
  <c r="P35" i="18"/>
  <c r="Q35" i="18"/>
  <c r="M36" i="16"/>
  <c r="N36" i="16"/>
  <c r="M36" i="8"/>
  <c r="N36" i="8"/>
  <c r="B36" i="18"/>
  <c r="H36" i="18"/>
  <c r="J36" i="18"/>
  <c r="K36" i="18"/>
  <c r="M36" i="18"/>
  <c r="N36" i="18"/>
  <c r="P36" i="18"/>
  <c r="Q36" i="18"/>
  <c r="M37" i="16"/>
  <c r="N37" i="16"/>
  <c r="M37" i="8"/>
  <c r="N37" i="8"/>
  <c r="B37" i="18"/>
  <c r="H37" i="18"/>
  <c r="J37" i="18"/>
  <c r="K37" i="18"/>
  <c r="M37" i="18"/>
  <c r="N37" i="18"/>
  <c r="P37" i="18"/>
  <c r="Q37" i="18"/>
  <c r="M38" i="16"/>
  <c r="N38" i="16"/>
  <c r="M38" i="8"/>
  <c r="N38" i="8"/>
  <c r="B38" i="18"/>
  <c r="H38" i="18"/>
  <c r="J38" i="18"/>
  <c r="K38" i="18"/>
  <c r="M38" i="18"/>
  <c r="N38" i="18"/>
  <c r="P38" i="18"/>
  <c r="Q38" i="18"/>
  <c r="M39" i="16"/>
  <c r="N39" i="16"/>
  <c r="M39" i="8"/>
  <c r="N39" i="8"/>
  <c r="B39" i="18"/>
  <c r="H39" i="18"/>
  <c r="J39" i="18"/>
  <c r="K39" i="18"/>
  <c r="M39" i="18"/>
  <c r="N39" i="18"/>
  <c r="P39" i="18"/>
  <c r="Q39" i="18"/>
  <c r="M40" i="16"/>
  <c r="N40" i="16"/>
  <c r="M40" i="8"/>
  <c r="N40" i="8"/>
  <c r="B40" i="18"/>
  <c r="H40" i="18"/>
  <c r="J40" i="18"/>
  <c r="K40" i="18"/>
  <c r="M40" i="18"/>
  <c r="N40" i="18"/>
  <c r="P40" i="18"/>
  <c r="Q40" i="18"/>
  <c r="M41" i="16"/>
  <c r="N41" i="16"/>
  <c r="M41" i="8"/>
  <c r="N41" i="8"/>
  <c r="B41" i="18"/>
  <c r="H41" i="18"/>
  <c r="J41" i="18"/>
  <c r="K41" i="18"/>
  <c r="M41" i="18"/>
  <c r="N41" i="18"/>
  <c r="P41" i="18"/>
  <c r="Q41" i="18"/>
  <c r="M42" i="16"/>
  <c r="N42" i="16"/>
  <c r="M42" i="8"/>
  <c r="N42" i="8"/>
  <c r="B42" i="18"/>
  <c r="H42" i="18"/>
  <c r="J42" i="18"/>
  <c r="K42" i="18"/>
  <c r="M42" i="18"/>
  <c r="N42" i="18"/>
  <c r="P42" i="18"/>
  <c r="Q42" i="18"/>
  <c r="M43" i="16"/>
  <c r="N43" i="16"/>
  <c r="M43" i="8"/>
  <c r="N43" i="8"/>
  <c r="B43" i="18"/>
  <c r="H43" i="18"/>
  <c r="J43" i="18"/>
  <c r="K43" i="18"/>
  <c r="M43" i="18"/>
  <c r="N43" i="18"/>
  <c r="P43" i="18"/>
  <c r="Q43" i="18"/>
  <c r="M44" i="16"/>
  <c r="N44" i="16"/>
  <c r="M44" i="8"/>
  <c r="N44" i="8"/>
  <c r="B44" i="18"/>
  <c r="H44" i="18"/>
  <c r="J44" i="18"/>
  <c r="K44" i="18"/>
  <c r="M44" i="18"/>
  <c r="N44" i="18"/>
  <c r="P44" i="18"/>
  <c r="Q44" i="18"/>
  <c r="M45" i="16"/>
  <c r="N45" i="16"/>
  <c r="M45" i="8"/>
  <c r="N45" i="8"/>
  <c r="B45" i="18"/>
  <c r="H45" i="18"/>
  <c r="J45" i="18"/>
  <c r="K45" i="18"/>
  <c r="M45" i="18"/>
  <c r="N45" i="18"/>
  <c r="P45" i="18"/>
  <c r="Q45" i="18"/>
  <c r="M46" i="16"/>
  <c r="N46" i="16"/>
  <c r="M46" i="8"/>
  <c r="N46" i="8"/>
  <c r="B46" i="18"/>
  <c r="H46" i="18"/>
  <c r="J46" i="18"/>
  <c r="K46" i="18"/>
  <c r="M46" i="18"/>
  <c r="N46" i="18"/>
  <c r="P46" i="18"/>
  <c r="Q46" i="18"/>
  <c r="M47" i="16"/>
  <c r="N47" i="16"/>
  <c r="M47" i="8"/>
  <c r="N47" i="8"/>
  <c r="B47" i="18"/>
  <c r="H47" i="18"/>
  <c r="J47" i="18"/>
  <c r="K47" i="18"/>
  <c r="M47" i="18"/>
  <c r="N47" i="18"/>
  <c r="P47" i="18"/>
  <c r="Q47" i="18"/>
  <c r="M48" i="16"/>
  <c r="N48" i="16"/>
  <c r="M48" i="8"/>
  <c r="N48" i="8"/>
  <c r="B48" i="18"/>
  <c r="H48" i="18"/>
  <c r="J48" i="18"/>
  <c r="K48" i="18"/>
  <c r="M48" i="18"/>
  <c r="N48" i="18"/>
  <c r="P48" i="18"/>
  <c r="Q48" i="18"/>
  <c r="M49" i="16"/>
  <c r="N49" i="16"/>
  <c r="M49" i="8"/>
  <c r="N49" i="8"/>
  <c r="B49" i="18"/>
  <c r="H49" i="18"/>
  <c r="J49" i="18"/>
  <c r="K49" i="18"/>
  <c r="M49" i="18"/>
  <c r="N49" i="18"/>
  <c r="P49" i="18"/>
  <c r="Q49" i="18"/>
  <c r="M50" i="16"/>
  <c r="N50" i="16"/>
  <c r="M50" i="8"/>
  <c r="N50" i="8"/>
  <c r="B50" i="18"/>
  <c r="H50" i="18"/>
  <c r="J50" i="18"/>
  <c r="K50" i="18"/>
  <c r="M50" i="18"/>
  <c r="N50" i="18"/>
  <c r="P50" i="18"/>
  <c r="Q50" i="18"/>
  <c r="M51" i="16"/>
  <c r="N51" i="16"/>
  <c r="M51" i="8"/>
  <c r="N51" i="8"/>
  <c r="B51" i="18"/>
  <c r="H51" i="18"/>
  <c r="J51" i="18"/>
  <c r="K51" i="18"/>
  <c r="M51" i="18"/>
  <c r="N51" i="18"/>
  <c r="P51" i="18"/>
  <c r="Q51" i="18"/>
  <c r="M52" i="16"/>
  <c r="N52" i="16"/>
  <c r="M52" i="8"/>
  <c r="N52" i="8"/>
  <c r="B52" i="18"/>
  <c r="H52" i="18"/>
  <c r="J52" i="18"/>
  <c r="K52" i="18"/>
  <c r="M52" i="18"/>
  <c r="N52" i="18"/>
  <c r="P52" i="18"/>
  <c r="Q52" i="18"/>
  <c r="M53" i="16"/>
  <c r="N53" i="16"/>
  <c r="M53" i="8"/>
  <c r="N53" i="8"/>
  <c r="B53" i="18"/>
  <c r="H53" i="18"/>
  <c r="J53" i="18"/>
  <c r="K53" i="18"/>
  <c r="M53" i="18"/>
  <c r="N53" i="18"/>
  <c r="P53" i="18"/>
  <c r="Q53" i="18"/>
  <c r="M54" i="16"/>
  <c r="N54" i="16"/>
  <c r="M54" i="8"/>
  <c r="N54" i="8"/>
  <c r="B54" i="18"/>
  <c r="H54" i="18"/>
  <c r="J54" i="18"/>
  <c r="K54" i="18"/>
  <c r="M54" i="18"/>
  <c r="N54" i="18"/>
  <c r="P54" i="18"/>
  <c r="Q54" i="18"/>
  <c r="M55" i="16"/>
  <c r="N55" i="16"/>
  <c r="M55" i="8"/>
  <c r="N55" i="8"/>
  <c r="B55" i="18"/>
  <c r="H55" i="18"/>
  <c r="J55" i="18"/>
  <c r="K55" i="18"/>
  <c r="M55" i="18"/>
  <c r="N55" i="18"/>
  <c r="P55" i="18"/>
  <c r="Q55" i="18"/>
  <c r="M56" i="16"/>
  <c r="N56" i="16"/>
  <c r="M56" i="8"/>
  <c r="N56" i="8"/>
  <c r="B56" i="18"/>
  <c r="H56" i="18"/>
  <c r="J56" i="18"/>
  <c r="K56" i="18"/>
  <c r="M56" i="18"/>
  <c r="N56" i="18"/>
  <c r="P56" i="18"/>
  <c r="Q56" i="18"/>
  <c r="M57" i="16"/>
  <c r="N57" i="16"/>
  <c r="M57" i="8"/>
  <c r="N57" i="8"/>
  <c r="B57" i="18"/>
  <c r="H57" i="18"/>
  <c r="J57" i="18"/>
  <c r="K57" i="18"/>
  <c r="M57" i="18"/>
  <c r="N57" i="18"/>
  <c r="P57" i="18"/>
  <c r="Q57" i="18"/>
  <c r="M58" i="16"/>
  <c r="N58" i="16"/>
  <c r="M58" i="8"/>
  <c r="N58" i="8"/>
  <c r="B58" i="18"/>
  <c r="H58" i="18"/>
  <c r="J58" i="18"/>
  <c r="K58" i="18"/>
  <c r="M58" i="18"/>
  <c r="N58" i="18"/>
  <c r="P58" i="18"/>
  <c r="Q58" i="18"/>
  <c r="M59" i="16"/>
  <c r="N59" i="16"/>
  <c r="M59" i="8"/>
  <c r="N59" i="8"/>
  <c r="B59" i="18"/>
  <c r="H59" i="18"/>
  <c r="J59" i="18"/>
  <c r="K59" i="18"/>
  <c r="M59" i="18"/>
  <c r="N59" i="18"/>
  <c r="P59" i="18"/>
  <c r="Q59" i="18"/>
  <c r="M60" i="16"/>
  <c r="N60" i="16"/>
  <c r="M60" i="8"/>
  <c r="N60" i="8"/>
  <c r="B60" i="18"/>
  <c r="H60" i="18"/>
  <c r="J60" i="18"/>
  <c r="K60" i="18"/>
  <c r="M60" i="18"/>
  <c r="N60" i="18"/>
  <c r="P60" i="18"/>
  <c r="Q60" i="18"/>
  <c r="M61" i="16"/>
  <c r="N61" i="16"/>
  <c r="M61" i="8"/>
  <c r="N61" i="8"/>
  <c r="B61" i="18"/>
  <c r="H61" i="18"/>
  <c r="J61" i="18"/>
  <c r="K61" i="18"/>
  <c r="M61" i="18"/>
  <c r="N61" i="18"/>
  <c r="P61" i="18"/>
  <c r="Q61" i="18"/>
  <c r="M62" i="16"/>
  <c r="N62" i="16"/>
  <c r="M62" i="8"/>
  <c r="N62" i="8"/>
  <c r="B62" i="18"/>
  <c r="H62" i="18"/>
  <c r="J62" i="18"/>
  <c r="K62" i="18"/>
  <c r="M62" i="18"/>
  <c r="N62" i="18"/>
  <c r="P62" i="18"/>
  <c r="Q62" i="18"/>
  <c r="M63" i="16"/>
  <c r="N63" i="16"/>
  <c r="M63" i="8"/>
  <c r="N63" i="8"/>
  <c r="B63" i="18"/>
  <c r="H63" i="18"/>
  <c r="J63" i="18"/>
  <c r="K63" i="18"/>
  <c r="M63" i="18"/>
  <c r="N63" i="18"/>
  <c r="P63" i="18"/>
  <c r="Q63" i="18"/>
  <c r="M64" i="16"/>
  <c r="N64" i="16"/>
  <c r="M64" i="8"/>
  <c r="N64" i="8"/>
  <c r="B64" i="18"/>
  <c r="H64" i="18"/>
  <c r="J64" i="18"/>
  <c r="K64" i="18"/>
  <c r="M64" i="18"/>
  <c r="N64" i="18"/>
  <c r="P64" i="18"/>
  <c r="Q64" i="18"/>
  <c r="M65" i="16"/>
  <c r="N65" i="16"/>
  <c r="M65" i="8"/>
  <c r="N65" i="8"/>
  <c r="B65" i="18"/>
  <c r="H65" i="18"/>
  <c r="J65" i="18"/>
  <c r="K65" i="18"/>
  <c r="M65" i="18"/>
  <c r="N65" i="18"/>
  <c r="P65" i="18"/>
  <c r="Q65" i="18"/>
  <c r="M66" i="16"/>
  <c r="N66" i="16"/>
  <c r="M66" i="8"/>
  <c r="N66" i="8"/>
  <c r="B66" i="18"/>
  <c r="H66" i="18"/>
  <c r="J66" i="18"/>
  <c r="K66" i="18"/>
  <c r="M66" i="18"/>
  <c r="N66" i="18"/>
  <c r="P66" i="18"/>
  <c r="Q66" i="18"/>
  <c r="M67" i="16"/>
  <c r="N67" i="16"/>
  <c r="M67" i="8"/>
  <c r="N67" i="8"/>
  <c r="B67" i="18"/>
  <c r="H67" i="18"/>
  <c r="J67" i="18"/>
  <c r="K67" i="18"/>
  <c r="M67" i="18"/>
  <c r="N67" i="18"/>
  <c r="P67" i="18"/>
  <c r="Q67" i="18"/>
  <c r="M68" i="16"/>
  <c r="N68" i="16"/>
  <c r="M68" i="8"/>
  <c r="N68" i="8"/>
  <c r="B68" i="18"/>
  <c r="H68" i="18"/>
  <c r="J68" i="18"/>
  <c r="K68" i="18"/>
  <c r="M68" i="18"/>
  <c r="N68" i="18"/>
  <c r="P68" i="18"/>
  <c r="Q68" i="18"/>
  <c r="M69" i="16"/>
  <c r="N69" i="16"/>
  <c r="M69" i="8"/>
  <c r="N69" i="8"/>
  <c r="B69" i="18"/>
  <c r="H69" i="18"/>
  <c r="J69" i="18"/>
  <c r="K69" i="18"/>
  <c r="M69" i="18"/>
  <c r="N69" i="18"/>
  <c r="P69" i="18"/>
  <c r="Q69" i="18"/>
  <c r="M70" i="16"/>
  <c r="N70" i="16"/>
  <c r="M70" i="8"/>
  <c r="N70" i="8"/>
  <c r="B70" i="18"/>
  <c r="H70" i="18"/>
  <c r="J70" i="18"/>
  <c r="K70" i="18"/>
  <c r="M70" i="18"/>
  <c r="N70" i="18"/>
  <c r="P70" i="18"/>
  <c r="Q70" i="18"/>
  <c r="M71" i="16"/>
  <c r="N71" i="16"/>
  <c r="M71" i="8"/>
  <c r="N71" i="8"/>
  <c r="B71" i="18"/>
  <c r="H71" i="18"/>
  <c r="J71" i="18"/>
  <c r="K71" i="18"/>
  <c r="M71" i="18"/>
  <c r="N71" i="18"/>
  <c r="P71" i="18"/>
  <c r="Q71" i="18"/>
  <c r="M72" i="16"/>
  <c r="N72" i="16"/>
  <c r="M72" i="8"/>
  <c r="N72" i="8"/>
  <c r="B72" i="18"/>
  <c r="H72" i="18"/>
  <c r="J72" i="18"/>
  <c r="K72" i="18"/>
  <c r="M72" i="18"/>
  <c r="N72" i="18"/>
  <c r="P72" i="18"/>
  <c r="Q72" i="18"/>
  <c r="M73" i="16"/>
  <c r="N73" i="16"/>
  <c r="M73" i="8"/>
  <c r="N73" i="8"/>
  <c r="B73" i="18"/>
  <c r="H73" i="18"/>
  <c r="J73" i="18"/>
  <c r="K73" i="18"/>
  <c r="M73" i="18"/>
  <c r="N73" i="18"/>
  <c r="P73" i="18"/>
  <c r="Q73" i="18"/>
  <c r="M74" i="16"/>
  <c r="N74" i="16"/>
  <c r="M74" i="8"/>
  <c r="N74" i="8"/>
  <c r="B74" i="18"/>
  <c r="H74" i="18"/>
  <c r="J74" i="18"/>
  <c r="K74" i="18"/>
  <c r="M74" i="18"/>
  <c r="N74" i="18"/>
  <c r="P74" i="18"/>
  <c r="Q74" i="18"/>
  <c r="M75" i="16"/>
  <c r="N75" i="16"/>
  <c r="M75" i="8"/>
  <c r="N75" i="8"/>
  <c r="B75" i="18"/>
  <c r="H75" i="18"/>
  <c r="J75" i="18"/>
  <c r="K75" i="18"/>
  <c r="M75" i="18"/>
  <c r="N75" i="18"/>
  <c r="P75" i="18"/>
  <c r="Q75" i="18"/>
  <c r="M76" i="16"/>
  <c r="N76" i="16"/>
  <c r="M76" i="8"/>
  <c r="N76" i="8"/>
  <c r="B76" i="18"/>
  <c r="H76" i="18"/>
  <c r="J76" i="18"/>
  <c r="K76" i="18"/>
  <c r="M76" i="18"/>
  <c r="N76" i="18"/>
  <c r="P76" i="18"/>
  <c r="Q76" i="18"/>
  <c r="M77" i="16"/>
  <c r="N77" i="16"/>
  <c r="M77" i="8"/>
  <c r="N77" i="8"/>
  <c r="B77" i="18"/>
  <c r="H77" i="18"/>
  <c r="J77" i="18"/>
  <c r="K77" i="18"/>
  <c r="M77" i="18"/>
  <c r="N77" i="18"/>
  <c r="P77" i="18"/>
  <c r="Q77" i="18"/>
  <c r="M78" i="16"/>
  <c r="N78" i="16"/>
  <c r="M78" i="8"/>
  <c r="N78" i="8"/>
  <c r="B78" i="18"/>
  <c r="H78" i="18"/>
  <c r="J78" i="18"/>
  <c r="K78" i="18"/>
  <c r="M78" i="18"/>
  <c r="N78" i="18"/>
  <c r="P78" i="18"/>
  <c r="Q78" i="18"/>
  <c r="M79" i="16"/>
  <c r="N79" i="16"/>
  <c r="M79" i="8"/>
  <c r="N79" i="8"/>
  <c r="B79" i="18"/>
  <c r="H79" i="18"/>
  <c r="J79" i="18"/>
  <c r="K79" i="18"/>
  <c r="M79" i="18"/>
  <c r="N79" i="18"/>
  <c r="P79" i="18"/>
  <c r="Q79" i="18"/>
  <c r="M80" i="16"/>
  <c r="N80" i="16"/>
  <c r="M80" i="8"/>
  <c r="N80" i="8"/>
  <c r="B80" i="18"/>
  <c r="H80" i="18"/>
  <c r="J80" i="18"/>
  <c r="K80" i="18"/>
  <c r="M80" i="18"/>
  <c r="N80" i="18"/>
  <c r="P80" i="18"/>
  <c r="Q80" i="18"/>
  <c r="M81" i="16"/>
  <c r="N81" i="16"/>
  <c r="M81" i="8"/>
  <c r="N81" i="8"/>
  <c r="B81" i="18"/>
  <c r="H81" i="18"/>
  <c r="J81" i="18"/>
  <c r="K81" i="18"/>
  <c r="M81" i="18"/>
  <c r="N81" i="18"/>
  <c r="P81" i="18"/>
  <c r="Q81" i="18"/>
  <c r="M82" i="16"/>
  <c r="N82" i="16"/>
  <c r="M82" i="8"/>
  <c r="N82" i="8"/>
  <c r="B82" i="18"/>
  <c r="H82" i="18"/>
  <c r="J82" i="18"/>
  <c r="K82" i="18"/>
  <c r="M82" i="18"/>
  <c r="N82" i="18"/>
  <c r="P82" i="18"/>
  <c r="Q82" i="18"/>
  <c r="M83" i="16"/>
  <c r="N83" i="16"/>
  <c r="M83" i="8"/>
  <c r="N83" i="8"/>
  <c r="B83" i="18"/>
  <c r="H83" i="18"/>
  <c r="J83" i="18"/>
  <c r="K83" i="18"/>
  <c r="M83" i="18"/>
  <c r="N83" i="18"/>
  <c r="P83" i="18"/>
  <c r="Q83" i="18"/>
  <c r="M84" i="16"/>
  <c r="N84" i="16"/>
  <c r="M84" i="8"/>
  <c r="N84" i="8"/>
  <c r="B84" i="18"/>
  <c r="H84" i="18"/>
  <c r="J84" i="18"/>
  <c r="K84" i="18"/>
  <c r="M84" i="18"/>
  <c r="N84" i="18"/>
  <c r="P84" i="18"/>
  <c r="Q84" i="18"/>
  <c r="M85" i="16"/>
  <c r="N85" i="16"/>
  <c r="M85" i="8"/>
  <c r="N85" i="8"/>
  <c r="B85" i="18"/>
  <c r="H85" i="18"/>
  <c r="J85" i="18"/>
  <c r="K85" i="18"/>
  <c r="M85" i="18"/>
  <c r="N85" i="18"/>
  <c r="P85" i="18"/>
  <c r="Q85" i="18"/>
  <c r="M86" i="16"/>
  <c r="N86" i="16"/>
  <c r="M86" i="8"/>
  <c r="N86" i="8"/>
  <c r="B86" i="18"/>
  <c r="H86" i="18"/>
  <c r="J86" i="18"/>
  <c r="K86" i="18"/>
  <c r="M86" i="18"/>
  <c r="N86" i="18"/>
  <c r="P86" i="18"/>
  <c r="Q86" i="18"/>
  <c r="M87" i="16"/>
  <c r="N87" i="16"/>
  <c r="M87" i="8"/>
  <c r="N87" i="8"/>
  <c r="B87" i="18"/>
  <c r="H87" i="18"/>
  <c r="J87" i="18"/>
  <c r="K87" i="18"/>
  <c r="M87" i="18"/>
  <c r="N87" i="18"/>
  <c r="P87" i="18"/>
  <c r="Q87" i="18"/>
  <c r="M88" i="16"/>
  <c r="N88" i="16"/>
  <c r="M88" i="8"/>
  <c r="N88" i="8"/>
  <c r="B88" i="18"/>
  <c r="H88" i="18"/>
  <c r="J88" i="18"/>
  <c r="K88" i="18"/>
  <c r="M88" i="18"/>
  <c r="N88" i="18"/>
  <c r="P88" i="18"/>
  <c r="Q88" i="18"/>
  <c r="M89" i="16"/>
  <c r="N89" i="16"/>
  <c r="M89" i="8"/>
  <c r="N89" i="8"/>
  <c r="B89" i="18"/>
  <c r="H89" i="18"/>
  <c r="J89" i="18"/>
  <c r="K89" i="18"/>
  <c r="M89" i="18"/>
  <c r="N89" i="18"/>
  <c r="P89" i="18"/>
  <c r="Q89" i="18"/>
  <c r="M90" i="16"/>
  <c r="N90" i="16"/>
  <c r="M90" i="8"/>
  <c r="N90" i="8"/>
  <c r="B90" i="18"/>
  <c r="H90" i="18"/>
  <c r="J90" i="18"/>
  <c r="K90" i="18"/>
  <c r="M90" i="18"/>
  <c r="N90" i="18"/>
  <c r="P90" i="18"/>
  <c r="Q90" i="18"/>
  <c r="M91" i="16"/>
  <c r="N91" i="16"/>
  <c r="M91" i="8"/>
  <c r="N91" i="8"/>
  <c r="B91" i="18"/>
  <c r="H91" i="18"/>
  <c r="J91" i="18"/>
  <c r="K91" i="18"/>
  <c r="M91" i="18"/>
  <c r="N91" i="18"/>
  <c r="P91" i="18"/>
  <c r="Q91" i="18"/>
  <c r="M92" i="16"/>
  <c r="N92" i="16"/>
  <c r="M92" i="8"/>
  <c r="N92" i="8"/>
  <c r="B92" i="18"/>
  <c r="H92" i="18"/>
  <c r="J92" i="18"/>
  <c r="K92" i="18"/>
  <c r="M92" i="18"/>
  <c r="N92" i="18"/>
  <c r="P92" i="18"/>
  <c r="Q92" i="18"/>
  <c r="M93" i="16"/>
  <c r="N93" i="16"/>
  <c r="M93" i="8"/>
  <c r="N93" i="8"/>
  <c r="B93" i="18"/>
  <c r="H93" i="18"/>
  <c r="J93" i="18"/>
  <c r="K93" i="18"/>
  <c r="M93" i="18"/>
  <c r="N93" i="18"/>
  <c r="P93" i="18"/>
  <c r="Q93" i="18"/>
  <c r="M94" i="16"/>
  <c r="N94" i="16"/>
  <c r="M94" i="8"/>
  <c r="N94" i="8"/>
  <c r="B94" i="18"/>
  <c r="H94" i="18"/>
  <c r="J94" i="18"/>
  <c r="K94" i="18"/>
  <c r="M94" i="18"/>
  <c r="N94" i="18"/>
  <c r="P94" i="18"/>
  <c r="Q94" i="18"/>
  <c r="M95" i="16"/>
  <c r="N95" i="16"/>
  <c r="M95" i="8"/>
  <c r="N95" i="8"/>
  <c r="B95" i="18"/>
  <c r="H95" i="18"/>
  <c r="J95" i="18"/>
  <c r="K95" i="18"/>
  <c r="M95" i="18"/>
  <c r="N95" i="18"/>
  <c r="P95" i="18"/>
  <c r="Q95" i="18"/>
  <c r="M96" i="16"/>
  <c r="N96" i="16"/>
  <c r="M96" i="8"/>
  <c r="N96" i="8"/>
  <c r="B96" i="18"/>
  <c r="H96" i="18"/>
  <c r="J96" i="18"/>
  <c r="K96" i="18"/>
  <c r="M96" i="18"/>
  <c r="N96" i="18"/>
  <c r="P96" i="18"/>
  <c r="Q96" i="18"/>
  <c r="M97" i="16"/>
  <c r="N97" i="16"/>
  <c r="M97" i="8"/>
  <c r="N97" i="8"/>
  <c r="B97" i="18"/>
  <c r="H97" i="18"/>
  <c r="J97" i="18"/>
  <c r="K97" i="18"/>
  <c r="M97" i="18"/>
  <c r="N97" i="18"/>
  <c r="P97" i="18"/>
  <c r="Q97" i="18"/>
  <c r="M98" i="16"/>
  <c r="N98" i="16"/>
  <c r="M98" i="8"/>
  <c r="N98" i="8"/>
  <c r="B98" i="18"/>
  <c r="H98" i="18"/>
  <c r="J98" i="18"/>
  <c r="K98" i="18"/>
  <c r="M98" i="18"/>
  <c r="N98" i="18"/>
  <c r="P98" i="18"/>
  <c r="Q98" i="18"/>
  <c r="M99" i="16"/>
  <c r="N99" i="16"/>
  <c r="M99" i="8"/>
  <c r="N99" i="8"/>
  <c r="B99" i="18"/>
  <c r="H99" i="18"/>
  <c r="J99" i="18"/>
  <c r="K99" i="18"/>
  <c r="M99" i="18"/>
  <c r="N99" i="18"/>
  <c r="P99" i="18"/>
  <c r="Q99" i="18"/>
  <c r="M100" i="16"/>
  <c r="N100" i="16"/>
  <c r="M100" i="8"/>
  <c r="N100" i="8"/>
  <c r="B100" i="18"/>
  <c r="H100" i="18"/>
  <c r="J100" i="18"/>
  <c r="K100" i="18"/>
  <c r="M100" i="18"/>
  <c r="N100" i="18"/>
  <c r="P100" i="18"/>
  <c r="Q100" i="18"/>
  <c r="M101" i="16"/>
  <c r="N101" i="16"/>
  <c r="M101" i="8"/>
  <c r="N101" i="8"/>
  <c r="B101" i="18"/>
  <c r="H101" i="18"/>
  <c r="J101" i="18"/>
  <c r="K101" i="18"/>
  <c r="M101" i="18"/>
  <c r="N101" i="18"/>
  <c r="P101" i="18"/>
  <c r="Q101" i="18"/>
  <c r="M102" i="16"/>
  <c r="N102" i="16"/>
  <c r="M102" i="8"/>
  <c r="N102" i="8"/>
  <c r="B102" i="18"/>
  <c r="H102" i="18"/>
  <c r="J102" i="18"/>
  <c r="K102" i="18"/>
  <c r="M102" i="18"/>
  <c r="N102" i="18"/>
  <c r="P102" i="18"/>
  <c r="Q102" i="18"/>
  <c r="M103" i="16"/>
  <c r="N103" i="16"/>
  <c r="M103" i="8"/>
  <c r="N103" i="8"/>
  <c r="B103" i="18"/>
  <c r="H103" i="18"/>
  <c r="J103" i="18"/>
  <c r="K103" i="18"/>
  <c r="M103" i="18"/>
  <c r="N103" i="18"/>
  <c r="P103" i="18"/>
  <c r="Q103" i="18"/>
  <c r="M104" i="16"/>
  <c r="N104" i="16"/>
  <c r="M104" i="8"/>
  <c r="N104" i="8"/>
  <c r="B104" i="18"/>
  <c r="H104" i="18"/>
  <c r="J104" i="18"/>
  <c r="K104" i="18"/>
  <c r="M104" i="18"/>
  <c r="N104" i="18"/>
  <c r="P104" i="18"/>
  <c r="Q104" i="18"/>
  <c r="M105" i="16"/>
  <c r="N105" i="16"/>
  <c r="M105" i="8"/>
  <c r="N105" i="8"/>
  <c r="B105" i="18"/>
  <c r="H105" i="18"/>
  <c r="J105" i="18"/>
  <c r="K105" i="18"/>
  <c r="M105" i="18"/>
  <c r="N105" i="18"/>
  <c r="P105" i="18"/>
  <c r="Q105" i="18"/>
  <c r="M106" i="16"/>
  <c r="N106" i="16"/>
  <c r="M106" i="8"/>
  <c r="N106" i="8"/>
  <c r="B106" i="18"/>
  <c r="H106" i="18"/>
  <c r="J106" i="18"/>
  <c r="K106" i="18"/>
  <c r="M106" i="18"/>
  <c r="N106" i="18"/>
  <c r="P106" i="18"/>
  <c r="Q106" i="18"/>
  <c r="M107" i="16"/>
  <c r="N107" i="16"/>
  <c r="M107" i="8"/>
  <c r="N107" i="8"/>
  <c r="B107" i="18"/>
  <c r="H107" i="18"/>
  <c r="J107" i="18"/>
  <c r="K107" i="18"/>
  <c r="M107" i="18"/>
  <c r="N107" i="18"/>
  <c r="P107" i="18"/>
  <c r="Q107" i="18"/>
  <c r="M108" i="16"/>
  <c r="N108" i="16"/>
  <c r="M108" i="8"/>
  <c r="N108" i="8"/>
  <c r="B108" i="18"/>
  <c r="H108" i="18"/>
  <c r="J108" i="18"/>
  <c r="K108" i="18"/>
  <c r="M108" i="18"/>
  <c r="N108" i="18"/>
  <c r="P108" i="18"/>
  <c r="Q108" i="18"/>
  <c r="M109" i="16"/>
  <c r="N109" i="16"/>
  <c r="M109" i="8"/>
  <c r="N109" i="8"/>
  <c r="B109" i="18"/>
  <c r="H109" i="18"/>
  <c r="J109" i="18"/>
  <c r="K109" i="18"/>
  <c r="M109" i="18"/>
  <c r="N109" i="18"/>
  <c r="P109" i="18"/>
  <c r="Q109" i="18"/>
  <c r="M110" i="16"/>
  <c r="N110" i="16"/>
  <c r="M110" i="8"/>
  <c r="N110" i="8"/>
  <c r="B110" i="18"/>
  <c r="H110" i="18"/>
  <c r="J110" i="18"/>
  <c r="K110" i="18"/>
  <c r="M110" i="18"/>
  <c r="N110" i="18"/>
  <c r="P110" i="18"/>
  <c r="Q110" i="18"/>
  <c r="M111" i="16"/>
  <c r="N111" i="16"/>
  <c r="M111" i="8"/>
  <c r="N111" i="8"/>
  <c r="B111" i="18"/>
  <c r="H111" i="18"/>
  <c r="J111" i="18"/>
  <c r="K111" i="18"/>
  <c r="M111" i="18"/>
  <c r="N111" i="18"/>
  <c r="P111" i="18"/>
  <c r="Q111" i="18"/>
  <c r="M112" i="16"/>
  <c r="N112" i="16"/>
  <c r="M112" i="8"/>
  <c r="N112" i="8"/>
  <c r="B112" i="18"/>
  <c r="H112" i="18"/>
  <c r="J112" i="18"/>
  <c r="K112" i="18"/>
  <c r="M112" i="18"/>
  <c r="N112" i="18"/>
  <c r="P112" i="18"/>
  <c r="Q112" i="18"/>
  <c r="M113" i="16"/>
  <c r="N113" i="16"/>
  <c r="M113" i="8"/>
  <c r="N113" i="8"/>
  <c r="B113" i="18"/>
  <c r="H113" i="18"/>
  <c r="J113" i="18"/>
  <c r="K113" i="18"/>
  <c r="M113" i="18"/>
  <c r="N113" i="18"/>
  <c r="P113" i="18"/>
  <c r="Q113" i="18"/>
  <c r="M114" i="16"/>
  <c r="N114" i="16"/>
  <c r="M114" i="8"/>
  <c r="N114" i="8"/>
  <c r="B114" i="18"/>
  <c r="H114" i="18"/>
  <c r="J114" i="18"/>
  <c r="K114" i="18"/>
  <c r="M114" i="18"/>
  <c r="N114" i="18"/>
  <c r="P114" i="18"/>
  <c r="Q114" i="18"/>
  <c r="M115" i="16"/>
  <c r="N115" i="16"/>
  <c r="M115" i="8"/>
  <c r="N115" i="8"/>
  <c r="B115" i="18"/>
  <c r="H115" i="18"/>
  <c r="J115" i="18"/>
  <c r="K115" i="18"/>
  <c r="M115" i="18"/>
  <c r="N115" i="18"/>
  <c r="P115" i="18"/>
  <c r="Q115" i="18"/>
  <c r="M116" i="16"/>
  <c r="N116" i="16"/>
  <c r="M116" i="8"/>
  <c r="N116" i="8"/>
  <c r="B116" i="18"/>
  <c r="H116" i="18"/>
  <c r="J116" i="18"/>
  <c r="K116" i="18"/>
  <c r="M116" i="18"/>
  <c r="N116" i="18"/>
  <c r="P116" i="18"/>
  <c r="Q116" i="18"/>
  <c r="M117" i="16"/>
  <c r="N117" i="16"/>
  <c r="M117" i="8"/>
  <c r="N117" i="8"/>
  <c r="B117" i="18"/>
  <c r="H117" i="18"/>
  <c r="J117" i="18"/>
  <c r="K117" i="18"/>
  <c r="M117" i="18"/>
  <c r="N117" i="18"/>
  <c r="P117" i="18"/>
  <c r="Q117" i="18"/>
  <c r="M118" i="16"/>
  <c r="N118" i="16"/>
  <c r="M118" i="8"/>
  <c r="N118" i="8"/>
  <c r="B118" i="18"/>
  <c r="H118" i="18"/>
  <c r="J118" i="18"/>
  <c r="K118" i="18"/>
  <c r="M118" i="18"/>
  <c r="N118" i="18"/>
  <c r="P118" i="18"/>
  <c r="Q118" i="18"/>
  <c r="M119" i="16"/>
  <c r="N119" i="16"/>
  <c r="M119" i="8"/>
  <c r="N119" i="8"/>
  <c r="B119" i="18"/>
  <c r="H119" i="18"/>
  <c r="J119" i="18"/>
  <c r="K119" i="18"/>
  <c r="M119" i="18"/>
  <c r="N119" i="18"/>
  <c r="P119" i="18"/>
  <c r="Q119" i="18"/>
  <c r="M120" i="16"/>
  <c r="N120" i="16"/>
  <c r="M120" i="8"/>
  <c r="N120" i="8"/>
  <c r="B120" i="18"/>
  <c r="H120" i="18"/>
  <c r="J120" i="18"/>
  <c r="K120" i="18"/>
  <c r="M120" i="18"/>
  <c r="N120" i="18"/>
  <c r="P120" i="18"/>
  <c r="Q120" i="18"/>
  <c r="M121" i="16"/>
  <c r="N121" i="16"/>
  <c r="M121" i="8"/>
  <c r="N121" i="8"/>
  <c r="B121" i="18"/>
  <c r="H121" i="18"/>
  <c r="J121" i="18"/>
  <c r="K121" i="18"/>
  <c r="M121" i="18"/>
  <c r="N121" i="18"/>
  <c r="P121" i="18"/>
  <c r="Q121" i="18"/>
  <c r="M122" i="16"/>
  <c r="N122" i="16"/>
  <c r="M122" i="8"/>
  <c r="N122" i="8"/>
  <c r="B122" i="18"/>
  <c r="H122" i="18"/>
  <c r="J122" i="18"/>
  <c r="K122" i="18"/>
  <c r="M122" i="18"/>
  <c r="N122" i="18"/>
  <c r="P122" i="18"/>
  <c r="Q122" i="18"/>
  <c r="M123" i="16"/>
  <c r="N123" i="16"/>
  <c r="M123" i="8"/>
  <c r="N123" i="8"/>
  <c r="B123" i="18"/>
  <c r="H123" i="18"/>
  <c r="J123" i="18"/>
  <c r="K123" i="18"/>
  <c r="M123" i="18"/>
  <c r="N123" i="18"/>
  <c r="P123" i="18"/>
  <c r="Q123" i="18"/>
  <c r="M124" i="16"/>
  <c r="N124" i="16"/>
  <c r="M124" i="8"/>
  <c r="N124" i="8"/>
  <c r="B124" i="18"/>
  <c r="H124" i="18"/>
  <c r="J124" i="18"/>
  <c r="K124" i="18"/>
  <c r="M124" i="18"/>
  <c r="N124" i="18"/>
  <c r="P124" i="18"/>
  <c r="Q124" i="18"/>
  <c r="M125" i="16"/>
  <c r="N125" i="16"/>
  <c r="M125" i="8"/>
  <c r="N125" i="8"/>
  <c r="B125" i="18"/>
  <c r="H125" i="18"/>
  <c r="J125" i="18"/>
  <c r="K125" i="18"/>
  <c r="M125" i="18"/>
  <c r="N125" i="18"/>
  <c r="P125" i="18"/>
  <c r="Q125" i="18"/>
  <c r="M126" i="16"/>
  <c r="N126" i="16"/>
  <c r="M126" i="8"/>
  <c r="N126" i="8"/>
  <c r="B126" i="18"/>
  <c r="H126" i="18"/>
  <c r="J126" i="18"/>
  <c r="K126" i="18"/>
  <c r="M126" i="18"/>
  <c r="N126" i="18"/>
  <c r="P126" i="18"/>
  <c r="Q126" i="18"/>
  <c r="M127" i="16"/>
  <c r="N127" i="16"/>
  <c r="M127" i="8"/>
  <c r="N127" i="8"/>
  <c r="B127" i="18"/>
  <c r="H127" i="18"/>
  <c r="J127" i="18"/>
  <c r="K127" i="18"/>
  <c r="M127" i="18"/>
  <c r="N127" i="18"/>
  <c r="P127" i="18"/>
  <c r="Q127" i="18"/>
  <c r="M128" i="16"/>
  <c r="N128" i="16"/>
  <c r="M128" i="8"/>
  <c r="N128" i="8"/>
  <c r="B128" i="18"/>
  <c r="H128" i="18"/>
  <c r="J128" i="18"/>
  <c r="K128" i="18"/>
  <c r="M128" i="18"/>
  <c r="N128" i="18"/>
  <c r="P128" i="18"/>
  <c r="Q128" i="18"/>
  <c r="M129" i="16"/>
  <c r="N129" i="16"/>
  <c r="M129" i="8"/>
  <c r="N129" i="8"/>
  <c r="B129" i="18"/>
  <c r="H129" i="18"/>
  <c r="J129" i="18"/>
  <c r="K129" i="18"/>
  <c r="M129" i="18"/>
  <c r="N129" i="18"/>
  <c r="P129" i="18"/>
  <c r="Q129" i="18"/>
  <c r="M130" i="16"/>
  <c r="N130" i="16"/>
  <c r="M130" i="8"/>
  <c r="N130" i="8"/>
  <c r="B130" i="18"/>
  <c r="H130" i="18"/>
  <c r="J130" i="18"/>
  <c r="K130" i="18"/>
  <c r="M130" i="18"/>
  <c r="N130" i="18"/>
  <c r="P130" i="18"/>
  <c r="Q130" i="18"/>
  <c r="M131" i="16"/>
  <c r="N131" i="16"/>
  <c r="M131" i="8"/>
  <c r="N131" i="8"/>
  <c r="B131" i="18"/>
  <c r="H131" i="18"/>
  <c r="J131" i="18"/>
  <c r="K131" i="18"/>
  <c r="M131" i="18"/>
  <c r="N131" i="18"/>
  <c r="P131" i="18"/>
  <c r="Q131" i="18"/>
  <c r="M132" i="16"/>
  <c r="N132" i="16"/>
  <c r="M132" i="8"/>
  <c r="N132" i="8"/>
  <c r="B132" i="18"/>
  <c r="H132" i="18"/>
  <c r="J132" i="18"/>
  <c r="K132" i="18"/>
  <c r="M132" i="18"/>
  <c r="N132" i="18"/>
  <c r="P132" i="18"/>
  <c r="Q132" i="18"/>
  <c r="M133" i="16"/>
  <c r="N133" i="16"/>
  <c r="M133" i="8"/>
  <c r="N133" i="8"/>
  <c r="B133" i="18"/>
  <c r="H133" i="18"/>
  <c r="J133" i="18"/>
  <c r="K133" i="18"/>
  <c r="M133" i="18"/>
  <c r="N133" i="18"/>
  <c r="P133" i="18"/>
  <c r="Q133" i="18"/>
  <c r="M134" i="16"/>
  <c r="N134" i="16"/>
  <c r="M134" i="8"/>
  <c r="N134" i="8"/>
  <c r="B134" i="18"/>
  <c r="H134" i="18"/>
  <c r="J134" i="18"/>
  <c r="K134" i="18"/>
  <c r="M134" i="18"/>
  <c r="N134" i="18"/>
  <c r="P134" i="18"/>
  <c r="Q134" i="18"/>
  <c r="M135" i="16"/>
  <c r="N135" i="16"/>
  <c r="M135" i="8"/>
  <c r="N135" i="8"/>
  <c r="B135" i="18"/>
  <c r="H135" i="18"/>
  <c r="J135" i="18"/>
  <c r="K135" i="18"/>
  <c r="M135" i="18"/>
  <c r="N135" i="18"/>
  <c r="P135" i="18"/>
  <c r="Q135" i="18"/>
  <c r="M136" i="16"/>
  <c r="N136" i="16"/>
  <c r="M136" i="8"/>
  <c r="N136" i="8"/>
  <c r="B136" i="18"/>
  <c r="H136" i="18"/>
  <c r="J136" i="18"/>
  <c r="K136" i="18"/>
  <c r="M136" i="18"/>
  <c r="N136" i="18"/>
  <c r="P136" i="18"/>
  <c r="Q136" i="18"/>
  <c r="M137" i="16"/>
  <c r="N137" i="16"/>
  <c r="M137" i="8"/>
  <c r="N137" i="8"/>
  <c r="B137" i="18"/>
  <c r="H137" i="18"/>
  <c r="J137" i="18"/>
  <c r="K137" i="18"/>
  <c r="M137" i="18"/>
  <c r="N137" i="18"/>
  <c r="P137" i="18"/>
  <c r="Q137" i="18"/>
  <c r="M138" i="16"/>
  <c r="N138" i="16"/>
  <c r="M138" i="8"/>
  <c r="N138" i="8"/>
  <c r="B138" i="18"/>
  <c r="H138" i="18"/>
  <c r="J138" i="18"/>
  <c r="K138" i="18"/>
  <c r="M138" i="18"/>
  <c r="N138" i="18"/>
  <c r="P138" i="18"/>
  <c r="Q138" i="18"/>
  <c r="M139" i="16"/>
  <c r="N139" i="16"/>
  <c r="M139" i="8"/>
  <c r="N139" i="8"/>
  <c r="B139" i="18"/>
  <c r="H139" i="18"/>
  <c r="J139" i="18"/>
  <c r="K139" i="18"/>
  <c r="M139" i="18"/>
  <c r="N139" i="18"/>
  <c r="P139" i="18"/>
  <c r="Q139" i="18"/>
  <c r="M140" i="16"/>
  <c r="N140" i="16"/>
  <c r="M140" i="8"/>
  <c r="N140" i="8"/>
  <c r="B140" i="18"/>
  <c r="H140" i="18"/>
  <c r="J140" i="18"/>
  <c r="K140" i="18"/>
  <c r="M140" i="18"/>
  <c r="N140" i="18"/>
  <c r="P140" i="18"/>
  <c r="Q140" i="18"/>
  <c r="M141" i="16"/>
  <c r="N141" i="16"/>
  <c r="M141" i="8"/>
  <c r="N141" i="8"/>
  <c r="B141" i="18"/>
  <c r="H141" i="18"/>
  <c r="J141" i="18"/>
  <c r="K141" i="18"/>
  <c r="M141" i="18"/>
  <c r="N141" i="18"/>
  <c r="P141" i="18"/>
  <c r="Q141" i="18"/>
  <c r="M142" i="16"/>
  <c r="N142" i="16"/>
  <c r="M142" i="8"/>
  <c r="N142" i="8"/>
  <c r="B142" i="18"/>
  <c r="H142" i="18"/>
  <c r="J142" i="18"/>
  <c r="K142" i="18"/>
  <c r="M142" i="18"/>
  <c r="N142" i="18"/>
  <c r="P142" i="18"/>
  <c r="Q142" i="18"/>
  <c r="M143" i="16"/>
  <c r="N143" i="16"/>
  <c r="M143" i="8"/>
  <c r="N143" i="8"/>
  <c r="B143" i="18"/>
  <c r="H143" i="18"/>
  <c r="J143" i="18"/>
  <c r="K143" i="18"/>
  <c r="M143" i="18"/>
  <c r="N143" i="18"/>
  <c r="P143" i="18"/>
  <c r="Q143" i="18"/>
  <c r="M144" i="16"/>
  <c r="N144" i="16"/>
  <c r="M144" i="8"/>
  <c r="N144" i="8"/>
  <c r="B144" i="18"/>
  <c r="H144" i="18"/>
  <c r="J144" i="18"/>
  <c r="K144" i="18"/>
  <c r="M144" i="18"/>
  <c r="N144" i="18"/>
  <c r="P144" i="18"/>
  <c r="Q144" i="18"/>
  <c r="M145" i="16"/>
  <c r="N145" i="16"/>
  <c r="M145" i="8"/>
  <c r="N145" i="8"/>
  <c r="B145" i="18"/>
  <c r="H145" i="18"/>
  <c r="J145" i="18"/>
  <c r="K145" i="18"/>
  <c r="M145" i="18"/>
  <c r="N145" i="18"/>
  <c r="P145" i="18"/>
  <c r="Q145" i="18"/>
  <c r="M146" i="16"/>
  <c r="N146" i="16"/>
  <c r="M146" i="8"/>
  <c r="N146" i="8"/>
  <c r="B146" i="18"/>
  <c r="H146" i="18"/>
  <c r="J146" i="18"/>
  <c r="K146" i="18"/>
  <c r="M146" i="18"/>
  <c r="N146" i="18"/>
  <c r="P146" i="18"/>
  <c r="Q146" i="18"/>
  <c r="M147" i="16"/>
  <c r="N147" i="16"/>
  <c r="M147" i="8"/>
  <c r="N147" i="8"/>
  <c r="B147" i="18"/>
  <c r="H147" i="18"/>
  <c r="J147" i="18"/>
  <c r="K147" i="18"/>
  <c r="M147" i="18"/>
  <c r="N147" i="18"/>
  <c r="P147" i="18"/>
  <c r="Q147" i="18"/>
  <c r="M148" i="16"/>
  <c r="N148" i="16"/>
  <c r="M148" i="8"/>
  <c r="N148" i="8"/>
  <c r="B148" i="18"/>
  <c r="H148" i="18"/>
  <c r="J148" i="18"/>
  <c r="K148" i="18"/>
  <c r="M148" i="18"/>
  <c r="N148" i="18"/>
  <c r="P148" i="18"/>
  <c r="Q148" i="18"/>
  <c r="M149" i="16"/>
  <c r="N149" i="16"/>
  <c r="M149" i="8"/>
  <c r="N149" i="8"/>
  <c r="B149" i="18"/>
  <c r="H149" i="18"/>
  <c r="J149" i="18"/>
  <c r="K149" i="18"/>
  <c r="M149" i="18"/>
  <c r="N149" i="18"/>
  <c r="P149" i="18"/>
  <c r="Q149" i="18"/>
  <c r="M150" i="16"/>
  <c r="N150" i="16"/>
  <c r="M150" i="8"/>
  <c r="N150" i="8"/>
  <c r="B150" i="18"/>
  <c r="H150" i="18"/>
  <c r="J150" i="18"/>
  <c r="K150" i="18"/>
  <c r="M150" i="18"/>
  <c r="N150" i="18"/>
  <c r="P150" i="18"/>
  <c r="Q150" i="18"/>
  <c r="M151" i="16"/>
  <c r="N151" i="16"/>
  <c r="M151" i="8"/>
  <c r="N151" i="8"/>
  <c r="B151" i="18"/>
  <c r="H151" i="18"/>
  <c r="J151" i="18"/>
  <c r="K151" i="18"/>
  <c r="M151" i="18"/>
  <c r="N151" i="18"/>
  <c r="P151" i="18"/>
  <c r="Q151" i="18"/>
  <c r="M152" i="16"/>
  <c r="N152" i="16"/>
  <c r="M152" i="8"/>
  <c r="N152" i="8"/>
  <c r="B152" i="18"/>
  <c r="H152" i="18"/>
  <c r="J152" i="18"/>
  <c r="K152" i="18"/>
  <c r="M152" i="18"/>
  <c r="N152" i="18"/>
  <c r="P152" i="18"/>
  <c r="Q152" i="18"/>
  <c r="M153" i="16"/>
  <c r="N153" i="16"/>
  <c r="M153" i="8"/>
  <c r="N153" i="8"/>
  <c r="B153" i="18"/>
  <c r="H153" i="18"/>
  <c r="J153" i="18"/>
  <c r="K153" i="18"/>
  <c r="M153" i="18"/>
  <c r="N153" i="18"/>
  <c r="P153" i="18"/>
  <c r="Q153" i="18"/>
  <c r="M154" i="16"/>
  <c r="N154" i="16"/>
  <c r="M154" i="8"/>
  <c r="N154" i="8"/>
  <c r="B154" i="18"/>
  <c r="H154" i="18"/>
  <c r="J154" i="18"/>
  <c r="K154" i="18"/>
  <c r="M154" i="18"/>
  <c r="N154" i="18"/>
  <c r="P154" i="18"/>
  <c r="Q154" i="18"/>
  <c r="M155" i="16"/>
  <c r="N155" i="16"/>
  <c r="M155" i="8"/>
  <c r="N155" i="8"/>
  <c r="B155" i="18"/>
  <c r="H155" i="18"/>
  <c r="J155" i="18"/>
  <c r="K155" i="18"/>
  <c r="M155" i="18"/>
  <c r="N155" i="18"/>
  <c r="P155" i="18"/>
  <c r="Q155" i="18"/>
  <c r="M156" i="16"/>
  <c r="N156" i="16"/>
  <c r="M156" i="8"/>
  <c r="N156" i="8"/>
  <c r="B156" i="18"/>
  <c r="H156" i="18"/>
  <c r="J156" i="18"/>
  <c r="K156" i="18"/>
  <c r="M156" i="18"/>
  <c r="N156" i="18"/>
  <c r="P156" i="18"/>
  <c r="Q156" i="18"/>
  <c r="M157" i="16"/>
  <c r="N157" i="16"/>
  <c r="M157" i="8"/>
  <c r="N157" i="8"/>
  <c r="B157" i="18"/>
  <c r="H157" i="18"/>
  <c r="J157" i="18"/>
  <c r="K157" i="18"/>
  <c r="M157" i="18"/>
  <c r="N157" i="18"/>
  <c r="P157" i="18"/>
  <c r="Q157" i="18"/>
  <c r="M158" i="16"/>
  <c r="N158" i="16"/>
  <c r="M158" i="8"/>
  <c r="N158" i="8"/>
  <c r="B158" i="18"/>
  <c r="H158" i="18"/>
  <c r="J158" i="18"/>
  <c r="K158" i="18"/>
  <c r="M158" i="18"/>
  <c r="N158" i="18"/>
  <c r="P158" i="18"/>
  <c r="Q158" i="18"/>
  <c r="M159" i="16"/>
  <c r="N159" i="16"/>
  <c r="M159" i="8"/>
  <c r="N159" i="8"/>
  <c r="B159" i="18"/>
  <c r="H159" i="18"/>
  <c r="J159" i="18"/>
  <c r="K159" i="18"/>
  <c r="M159" i="18"/>
  <c r="N159" i="18"/>
  <c r="P159" i="18"/>
  <c r="Q159" i="18"/>
  <c r="M160" i="16"/>
  <c r="N160" i="16"/>
  <c r="M160" i="8"/>
  <c r="N160" i="8"/>
  <c r="B160" i="18"/>
  <c r="H160" i="18"/>
  <c r="J160" i="18"/>
  <c r="K160" i="18"/>
  <c r="M160" i="18"/>
  <c r="N160" i="18"/>
  <c r="P160" i="18"/>
  <c r="Q160" i="18"/>
  <c r="M161" i="16"/>
  <c r="N161" i="16"/>
  <c r="M161" i="8"/>
  <c r="N161" i="8"/>
  <c r="B161" i="18"/>
  <c r="H161" i="18"/>
  <c r="J161" i="18"/>
  <c r="K161" i="18"/>
  <c r="M161" i="18"/>
  <c r="N161" i="18"/>
  <c r="P161" i="18"/>
  <c r="Q161" i="18"/>
  <c r="M162" i="16"/>
  <c r="N162" i="16"/>
  <c r="M162" i="8"/>
  <c r="N162" i="8"/>
  <c r="B162" i="18"/>
  <c r="H162" i="18"/>
  <c r="J162" i="18"/>
  <c r="K162" i="18"/>
  <c r="M162" i="18"/>
  <c r="N162" i="18"/>
  <c r="P162" i="18"/>
  <c r="Q162" i="18"/>
  <c r="M163" i="16"/>
  <c r="N163" i="16"/>
  <c r="M163" i="8"/>
  <c r="N163" i="8"/>
  <c r="B163" i="18"/>
  <c r="H163" i="18"/>
  <c r="J163" i="18"/>
  <c r="K163" i="18"/>
  <c r="M163" i="18"/>
  <c r="N163" i="18"/>
  <c r="P163" i="18"/>
  <c r="Q163" i="18"/>
  <c r="M164" i="16"/>
  <c r="N164" i="16"/>
  <c r="M164" i="8"/>
  <c r="N164" i="8"/>
  <c r="B164" i="18"/>
  <c r="H164" i="18"/>
  <c r="J164" i="18"/>
  <c r="K164" i="18"/>
  <c r="M164" i="18"/>
  <c r="N164" i="18"/>
  <c r="P164" i="18"/>
  <c r="Q164" i="18"/>
  <c r="M165" i="16"/>
  <c r="N165" i="16"/>
  <c r="M165" i="8"/>
  <c r="N165" i="8"/>
  <c r="B165" i="18"/>
  <c r="H165" i="18"/>
  <c r="J165" i="18"/>
  <c r="K165" i="18"/>
  <c r="M165" i="18"/>
  <c r="N165" i="18"/>
  <c r="P165" i="18"/>
  <c r="Q165" i="18"/>
  <c r="M166" i="16"/>
  <c r="N166" i="16"/>
  <c r="M166" i="8"/>
  <c r="N166" i="8"/>
  <c r="B166" i="18"/>
  <c r="H166" i="18"/>
  <c r="J166" i="18"/>
  <c r="K166" i="18"/>
  <c r="M166" i="18"/>
  <c r="N166" i="18"/>
  <c r="P166" i="18"/>
  <c r="Q166" i="18"/>
  <c r="M167" i="16"/>
  <c r="N167" i="16"/>
  <c r="M167" i="8"/>
  <c r="N167" i="8"/>
  <c r="B167" i="18"/>
  <c r="H167" i="18"/>
  <c r="J167" i="18"/>
  <c r="K167" i="18"/>
  <c r="M167" i="18"/>
  <c r="N167" i="18"/>
  <c r="P167" i="18"/>
  <c r="Q167" i="18"/>
  <c r="M168" i="16"/>
  <c r="N168" i="16"/>
  <c r="M168" i="8"/>
  <c r="N168" i="8"/>
  <c r="B168" i="18"/>
  <c r="H168" i="18"/>
  <c r="J168" i="18"/>
  <c r="K168" i="18"/>
  <c r="M168" i="18"/>
  <c r="N168" i="18"/>
  <c r="P168" i="18"/>
  <c r="Q168" i="18"/>
  <c r="M169" i="16"/>
  <c r="N169" i="16"/>
  <c r="M169" i="8"/>
  <c r="N169" i="8"/>
  <c r="B169" i="18"/>
  <c r="H169" i="18"/>
  <c r="J169" i="18"/>
  <c r="K169" i="18"/>
  <c r="M169" i="18"/>
  <c r="N169" i="18"/>
  <c r="P169" i="18"/>
  <c r="Q169" i="18"/>
  <c r="M170" i="16"/>
  <c r="N170" i="16"/>
  <c r="M170" i="8"/>
  <c r="N170" i="8"/>
  <c r="B170" i="18"/>
  <c r="H170" i="18"/>
  <c r="J170" i="18"/>
  <c r="K170" i="18"/>
  <c r="M170" i="18"/>
  <c r="N170" i="18"/>
  <c r="P170" i="18"/>
  <c r="Q170" i="18"/>
  <c r="M171" i="16"/>
  <c r="N171" i="16"/>
  <c r="M171" i="8"/>
  <c r="N171" i="8"/>
  <c r="B171" i="18"/>
  <c r="H171" i="18"/>
  <c r="J171" i="18"/>
  <c r="K171" i="18"/>
  <c r="M171" i="18"/>
  <c r="N171" i="18"/>
  <c r="P171" i="18"/>
  <c r="Q171" i="18"/>
  <c r="M172" i="16"/>
  <c r="N172" i="16"/>
  <c r="M172" i="8"/>
  <c r="N172" i="8"/>
  <c r="B172" i="18"/>
  <c r="H172" i="18"/>
  <c r="J172" i="18"/>
  <c r="K172" i="18"/>
  <c r="M172" i="18"/>
  <c r="N172" i="18"/>
  <c r="P172" i="18"/>
  <c r="Q172" i="18"/>
  <c r="M173" i="16"/>
  <c r="N173" i="16"/>
  <c r="M173" i="8"/>
  <c r="N173" i="8"/>
  <c r="B173" i="18"/>
  <c r="H173" i="18"/>
  <c r="J173" i="18"/>
  <c r="K173" i="18"/>
  <c r="M173" i="18"/>
  <c r="N173" i="18"/>
  <c r="P173" i="18"/>
  <c r="Q173" i="18"/>
  <c r="M174" i="16"/>
  <c r="N174" i="16"/>
  <c r="M174" i="8"/>
  <c r="N174" i="8"/>
  <c r="B174" i="18"/>
  <c r="H174" i="18"/>
  <c r="J174" i="18"/>
  <c r="K174" i="18"/>
  <c r="M174" i="18"/>
  <c r="N174" i="18"/>
  <c r="P174" i="18"/>
  <c r="Q174" i="18"/>
  <c r="M175" i="16"/>
  <c r="N175" i="16"/>
  <c r="M175" i="8"/>
  <c r="N175" i="8"/>
  <c r="B175" i="18"/>
  <c r="H175" i="18"/>
  <c r="J175" i="18"/>
  <c r="K175" i="18"/>
  <c r="M175" i="18"/>
  <c r="N175" i="18"/>
  <c r="P175" i="18"/>
  <c r="Q175" i="18"/>
  <c r="M176" i="16"/>
  <c r="N176" i="16"/>
  <c r="M176" i="8"/>
  <c r="N176" i="8"/>
  <c r="B176" i="18"/>
  <c r="H176" i="18"/>
  <c r="J176" i="18"/>
  <c r="K176" i="18"/>
  <c r="M176" i="18"/>
  <c r="N176" i="18"/>
  <c r="P176" i="18"/>
  <c r="Q176" i="18"/>
  <c r="M177" i="16"/>
  <c r="N177" i="16"/>
  <c r="M177" i="8"/>
  <c r="N177" i="8"/>
  <c r="B177" i="18"/>
  <c r="H177" i="18"/>
  <c r="J177" i="18"/>
  <c r="K177" i="18"/>
  <c r="M177" i="18"/>
  <c r="N177" i="18"/>
  <c r="P177" i="18"/>
  <c r="Q177" i="18"/>
  <c r="M178" i="16"/>
  <c r="N178" i="16"/>
  <c r="M178" i="8"/>
  <c r="N178" i="8"/>
  <c r="B178" i="18"/>
  <c r="H178" i="18"/>
  <c r="J178" i="18"/>
  <c r="K178" i="18"/>
  <c r="M178" i="18"/>
  <c r="N178" i="18"/>
  <c r="P178" i="18"/>
  <c r="Q178" i="18"/>
  <c r="M179" i="16"/>
  <c r="N179" i="16"/>
  <c r="M179" i="8"/>
  <c r="N179" i="8"/>
  <c r="B179" i="18"/>
  <c r="H179" i="18"/>
  <c r="J179" i="18"/>
  <c r="K179" i="18"/>
  <c r="M179" i="18"/>
  <c r="N179" i="18"/>
  <c r="P179" i="18"/>
  <c r="Q179" i="18"/>
  <c r="M180" i="16"/>
  <c r="N180" i="16"/>
  <c r="M180" i="8"/>
  <c r="N180" i="8"/>
  <c r="B180" i="18"/>
  <c r="H180" i="18"/>
  <c r="J180" i="18"/>
  <c r="K180" i="18"/>
  <c r="M180" i="18"/>
  <c r="N180" i="18"/>
  <c r="P180" i="18"/>
  <c r="Q180" i="18"/>
  <c r="M181" i="16"/>
  <c r="N181" i="16"/>
  <c r="M181" i="8"/>
  <c r="N181" i="8"/>
  <c r="B181" i="18"/>
  <c r="H181" i="18"/>
  <c r="J181" i="18"/>
  <c r="K181" i="18"/>
  <c r="M181" i="18"/>
  <c r="N181" i="18"/>
  <c r="P181" i="18"/>
  <c r="Q181" i="18"/>
  <c r="M182" i="16"/>
  <c r="N182" i="16"/>
  <c r="M182" i="8"/>
  <c r="N182" i="8"/>
  <c r="B182" i="18"/>
  <c r="H182" i="18"/>
  <c r="J182" i="18"/>
  <c r="K182" i="18"/>
  <c r="M182" i="18"/>
  <c r="N182" i="18"/>
  <c r="P182" i="18"/>
  <c r="Q182" i="18"/>
  <c r="M183" i="16"/>
  <c r="N183" i="16"/>
  <c r="M183" i="8"/>
  <c r="N183" i="8"/>
  <c r="B183" i="18"/>
  <c r="H183" i="18"/>
  <c r="J183" i="18"/>
  <c r="K183" i="18"/>
  <c r="M183" i="18"/>
  <c r="N183" i="18"/>
  <c r="P183" i="18"/>
  <c r="Q183" i="18"/>
  <c r="M184" i="16"/>
  <c r="N184" i="16"/>
  <c r="M184" i="8"/>
  <c r="N184" i="8"/>
  <c r="B184" i="18"/>
  <c r="H184" i="18"/>
  <c r="J184" i="18"/>
  <c r="K184" i="18"/>
  <c r="M184" i="18"/>
  <c r="N184" i="18"/>
  <c r="P184" i="18"/>
  <c r="Q184" i="18"/>
  <c r="M185" i="16"/>
  <c r="N185" i="16"/>
  <c r="M185" i="8"/>
  <c r="N185" i="8"/>
  <c r="B185" i="18"/>
  <c r="H185" i="18"/>
  <c r="J185" i="18"/>
  <c r="K185" i="18"/>
  <c r="M185" i="18"/>
  <c r="N185" i="18"/>
  <c r="P185" i="18"/>
  <c r="Q185" i="18"/>
  <c r="M186" i="16"/>
  <c r="N186" i="16"/>
  <c r="M186" i="8"/>
  <c r="N186" i="8"/>
  <c r="B186" i="18"/>
  <c r="H186" i="18"/>
  <c r="J186" i="18"/>
  <c r="K186" i="18"/>
  <c r="M186" i="18"/>
  <c r="N186" i="18"/>
  <c r="P186" i="18"/>
  <c r="Q186" i="18"/>
  <c r="M187" i="16"/>
  <c r="N187" i="16"/>
  <c r="M187" i="8"/>
  <c r="N187" i="8"/>
  <c r="B187" i="18"/>
  <c r="H187" i="18"/>
  <c r="J187" i="18"/>
  <c r="K187" i="18"/>
  <c r="M187" i="18"/>
  <c r="N187" i="18"/>
  <c r="P187" i="18"/>
  <c r="Q187" i="18"/>
  <c r="M188" i="16"/>
  <c r="N188" i="16"/>
  <c r="M188" i="8"/>
  <c r="N188" i="8"/>
  <c r="B188" i="18"/>
  <c r="H188" i="18"/>
  <c r="J188" i="18"/>
  <c r="K188" i="18"/>
  <c r="M188" i="18"/>
  <c r="N188" i="18"/>
  <c r="P188" i="18"/>
  <c r="Q188" i="18"/>
  <c r="M189" i="16"/>
  <c r="N189" i="16"/>
  <c r="M189" i="8"/>
  <c r="N189" i="8"/>
  <c r="B189" i="18"/>
  <c r="H189" i="18"/>
  <c r="J189" i="18"/>
  <c r="K189" i="18"/>
  <c r="M189" i="18"/>
  <c r="N189" i="18"/>
  <c r="P189" i="18"/>
  <c r="Q189" i="18"/>
  <c r="M190" i="16"/>
  <c r="N190" i="16"/>
  <c r="M190" i="8"/>
  <c r="N190" i="8"/>
  <c r="B190" i="18"/>
  <c r="H190" i="18"/>
  <c r="J190" i="18"/>
  <c r="K190" i="18"/>
  <c r="M190" i="18"/>
  <c r="N190" i="18"/>
  <c r="P190" i="18"/>
  <c r="Q190" i="18"/>
  <c r="M191" i="16"/>
  <c r="N191" i="16"/>
  <c r="M191" i="8"/>
  <c r="N191" i="8"/>
  <c r="B191" i="18"/>
  <c r="H191" i="18"/>
  <c r="J191" i="18"/>
  <c r="K191" i="18"/>
  <c r="M191" i="18"/>
  <c r="N191" i="18"/>
  <c r="P191" i="18"/>
  <c r="Q191" i="18"/>
  <c r="M192" i="16"/>
  <c r="N192" i="16"/>
  <c r="M192" i="8"/>
  <c r="N192" i="8"/>
  <c r="B192" i="18"/>
  <c r="H192" i="18"/>
  <c r="J192" i="18"/>
  <c r="K192" i="18"/>
  <c r="M192" i="18"/>
  <c r="N192" i="18"/>
  <c r="P192" i="18"/>
  <c r="Q192" i="18"/>
  <c r="M193" i="16"/>
  <c r="N193" i="16"/>
  <c r="M193" i="8"/>
  <c r="N193" i="8"/>
  <c r="B193" i="18"/>
  <c r="H193" i="18"/>
  <c r="J193" i="18"/>
  <c r="K193" i="18"/>
  <c r="M193" i="18"/>
  <c r="N193" i="18"/>
  <c r="P193" i="18"/>
  <c r="Q193" i="18"/>
  <c r="M194" i="16"/>
  <c r="N194" i="16"/>
  <c r="M194" i="8"/>
  <c r="N194" i="8"/>
  <c r="B194" i="18"/>
  <c r="H194" i="18"/>
  <c r="J194" i="18"/>
  <c r="K194" i="18"/>
  <c r="M194" i="18"/>
  <c r="N194" i="18"/>
  <c r="P194" i="18"/>
  <c r="Q194" i="18"/>
  <c r="M195" i="16"/>
  <c r="N195" i="16"/>
  <c r="M195" i="8"/>
  <c r="N195" i="8"/>
  <c r="B195" i="18"/>
  <c r="H195" i="18"/>
  <c r="J195" i="18"/>
  <c r="K195" i="18"/>
  <c r="M195" i="18"/>
  <c r="N195" i="18"/>
  <c r="P195" i="18"/>
  <c r="Q195" i="18"/>
  <c r="M196" i="16"/>
  <c r="N196" i="16"/>
  <c r="M196" i="8"/>
  <c r="N196" i="8"/>
  <c r="B196" i="18"/>
  <c r="H196" i="18"/>
  <c r="J196" i="18"/>
  <c r="K196" i="18"/>
  <c r="M196" i="18"/>
  <c r="N196" i="18"/>
  <c r="P196" i="18"/>
  <c r="Q196" i="18"/>
  <c r="M197" i="16"/>
  <c r="N197" i="16"/>
  <c r="M197" i="8"/>
  <c r="N197" i="8"/>
  <c r="B197" i="18"/>
  <c r="H197" i="18"/>
  <c r="J197" i="18"/>
  <c r="K197" i="18"/>
  <c r="M197" i="18"/>
  <c r="N197" i="18"/>
  <c r="P197" i="18"/>
  <c r="Q197" i="18"/>
  <c r="M198" i="16"/>
  <c r="N198" i="16"/>
  <c r="M198" i="8"/>
  <c r="N198" i="8"/>
  <c r="B198" i="18"/>
  <c r="H198" i="18"/>
  <c r="J198" i="18"/>
  <c r="K198" i="18"/>
  <c r="M198" i="18"/>
  <c r="N198" i="18"/>
  <c r="P198" i="18"/>
  <c r="Q198" i="18"/>
  <c r="M199" i="16"/>
  <c r="N199" i="16"/>
  <c r="M199" i="8"/>
  <c r="N199" i="8"/>
  <c r="B199" i="18"/>
  <c r="H199" i="18"/>
  <c r="J199" i="18"/>
  <c r="K199" i="18"/>
  <c r="M199" i="18"/>
  <c r="N199" i="18"/>
  <c r="P199" i="18"/>
  <c r="Q199" i="18"/>
  <c r="M200" i="16"/>
  <c r="N200" i="16"/>
  <c r="M200" i="8"/>
  <c r="N200" i="8"/>
  <c r="B200" i="18"/>
  <c r="H200" i="18"/>
  <c r="J200" i="18"/>
  <c r="K200" i="18"/>
  <c r="M200" i="18"/>
  <c r="N200" i="18"/>
  <c r="P200" i="18"/>
  <c r="Q200" i="18"/>
  <c r="M201" i="16"/>
  <c r="N201" i="16"/>
  <c r="M201" i="8"/>
  <c r="N201" i="8"/>
  <c r="B201" i="18"/>
  <c r="H201" i="18"/>
  <c r="J201" i="18"/>
  <c r="K201" i="18"/>
  <c r="M201" i="18"/>
  <c r="N201" i="18"/>
  <c r="P201" i="18"/>
  <c r="Q201" i="18"/>
  <c r="M202" i="16"/>
  <c r="N202" i="16"/>
  <c r="M202" i="8"/>
  <c r="N202" i="8"/>
  <c r="B202" i="18"/>
  <c r="H202" i="18"/>
  <c r="J202" i="18"/>
  <c r="K202" i="18"/>
  <c r="M202" i="18"/>
  <c r="N202" i="18"/>
  <c r="P202" i="18"/>
  <c r="Q202" i="18"/>
  <c r="M203" i="16"/>
  <c r="N203" i="16"/>
  <c r="M203" i="8"/>
  <c r="N203" i="8"/>
  <c r="B203" i="18"/>
  <c r="H203" i="18"/>
  <c r="J203" i="18"/>
  <c r="K203" i="18"/>
  <c r="M203" i="18"/>
  <c r="N203" i="18"/>
  <c r="P203" i="18"/>
  <c r="Q203" i="18"/>
  <c r="M204" i="16"/>
  <c r="N204" i="16"/>
  <c r="M204" i="8"/>
  <c r="N204" i="8"/>
  <c r="B204" i="18"/>
  <c r="H204" i="18"/>
  <c r="J204" i="18"/>
  <c r="K204" i="18"/>
  <c r="M204" i="18"/>
  <c r="N204" i="18"/>
  <c r="P204" i="18"/>
  <c r="Q204" i="18"/>
  <c r="M205" i="16"/>
  <c r="N205" i="16"/>
  <c r="M205" i="8"/>
  <c r="N205" i="8"/>
  <c r="B205" i="18"/>
  <c r="H205" i="18"/>
  <c r="J205" i="18"/>
  <c r="K205" i="18"/>
  <c r="M205" i="18"/>
  <c r="N205" i="18"/>
  <c r="P205" i="18"/>
  <c r="Q205" i="18"/>
  <c r="M206" i="16"/>
  <c r="N206" i="16"/>
  <c r="M206" i="8"/>
  <c r="N206" i="8"/>
  <c r="B206" i="18"/>
  <c r="H206" i="18"/>
  <c r="J206" i="18"/>
  <c r="K206" i="18"/>
  <c r="M206" i="18"/>
  <c r="N206" i="18"/>
  <c r="P206" i="18"/>
  <c r="Q206" i="18"/>
  <c r="M207" i="16"/>
  <c r="N207" i="16"/>
  <c r="M207" i="8"/>
  <c r="N207" i="8"/>
  <c r="B207" i="18"/>
  <c r="H207" i="18"/>
  <c r="J207" i="18"/>
  <c r="K207" i="18"/>
  <c r="M207" i="18"/>
  <c r="N207" i="18"/>
  <c r="P207" i="18"/>
  <c r="Q207" i="18"/>
  <c r="M208" i="16"/>
  <c r="N208" i="16"/>
  <c r="M208" i="8"/>
  <c r="N208" i="8"/>
  <c r="B208" i="18"/>
  <c r="H208" i="18"/>
  <c r="J208" i="18"/>
  <c r="K208" i="18"/>
  <c r="M208" i="18"/>
  <c r="N208" i="18"/>
  <c r="P208" i="18"/>
  <c r="Q208" i="18"/>
  <c r="M209" i="16"/>
  <c r="N209" i="16"/>
  <c r="M209" i="8"/>
  <c r="N209" i="8"/>
  <c r="B209" i="18"/>
  <c r="H209" i="18"/>
  <c r="J209" i="18"/>
  <c r="K209" i="18"/>
  <c r="M209" i="18"/>
  <c r="N209" i="18"/>
  <c r="P209" i="18"/>
  <c r="Q209" i="18"/>
  <c r="M210" i="16"/>
  <c r="N210" i="16"/>
  <c r="M210" i="8"/>
  <c r="N210" i="8"/>
  <c r="B210" i="18"/>
  <c r="H210" i="18"/>
  <c r="J210" i="18"/>
  <c r="K210" i="18"/>
  <c r="M210" i="18"/>
  <c r="N210" i="18"/>
  <c r="P210" i="18"/>
  <c r="Q210" i="18"/>
  <c r="M211" i="16"/>
  <c r="N211" i="16"/>
  <c r="M211" i="8"/>
  <c r="N211" i="8"/>
  <c r="B211" i="18"/>
  <c r="H211" i="18"/>
  <c r="J211" i="18"/>
  <c r="K211" i="18"/>
  <c r="M211" i="18"/>
  <c r="N211" i="18"/>
  <c r="P211" i="18"/>
  <c r="Q211" i="18"/>
  <c r="M212" i="16"/>
  <c r="N212" i="16"/>
  <c r="M212" i="8"/>
  <c r="N212" i="8"/>
  <c r="B212" i="18"/>
  <c r="H212" i="18"/>
  <c r="J212" i="18"/>
  <c r="K212" i="18"/>
  <c r="M212" i="18"/>
  <c r="N212" i="18"/>
  <c r="P212" i="18"/>
  <c r="Q212" i="18"/>
  <c r="M213" i="16"/>
  <c r="N213" i="16"/>
  <c r="M213" i="8"/>
  <c r="N213" i="8"/>
  <c r="B213" i="18"/>
  <c r="H213" i="18"/>
  <c r="J213" i="18"/>
  <c r="K213" i="18"/>
  <c r="M213" i="18"/>
  <c r="N213" i="18"/>
  <c r="P213" i="18"/>
  <c r="Q213" i="18"/>
  <c r="M214" i="16"/>
  <c r="N214" i="16"/>
  <c r="M214" i="8"/>
  <c r="N214" i="8"/>
  <c r="B214" i="18"/>
  <c r="H214" i="18"/>
  <c r="J214" i="18"/>
  <c r="K214" i="18"/>
  <c r="M214" i="18"/>
  <c r="N214" i="18"/>
  <c r="P214" i="18"/>
  <c r="Q214" i="18"/>
  <c r="M215" i="16"/>
  <c r="N215" i="16"/>
  <c r="M215" i="8"/>
  <c r="N215" i="8"/>
  <c r="B215" i="18"/>
  <c r="H215" i="18"/>
  <c r="J215" i="18"/>
  <c r="K215" i="18"/>
  <c r="M215" i="18"/>
  <c r="N215" i="18"/>
  <c r="P215" i="18"/>
  <c r="Q215" i="18"/>
  <c r="M216" i="16"/>
  <c r="N216" i="16"/>
  <c r="M216" i="8"/>
  <c r="N216" i="8"/>
  <c r="B216" i="18"/>
  <c r="H216" i="18"/>
  <c r="J216" i="18"/>
  <c r="K216" i="18"/>
  <c r="M216" i="18"/>
  <c r="N216" i="18"/>
  <c r="P216" i="18"/>
  <c r="Q216" i="18"/>
  <c r="M217" i="16"/>
  <c r="N217" i="16"/>
  <c r="M217" i="8"/>
  <c r="N217" i="8"/>
  <c r="B217" i="18"/>
  <c r="H217" i="18"/>
  <c r="J217" i="18"/>
  <c r="K217" i="18"/>
  <c r="M217" i="18"/>
  <c r="N217" i="18"/>
  <c r="P217" i="18"/>
  <c r="Q217" i="18"/>
  <c r="M218" i="16"/>
  <c r="N218" i="16"/>
  <c r="M218" i="8"/>
  <c r="N218" i="8"/>
  <c r="B218" i="18"/>
  <c r="H218" i="18"/>
  <c r="J218" i="18"/>
  <c r="K218" i="18"/>
  <c r="M218" i="18"/>
  <c r="N218" i="18"/>
  <c r="P218" i="18"/>
  <c r="Q218" i="18"/>
  <c r="M219" i="16"/>
  <c r="N219" i="16"/>
  <c r="M219" i="8"/>
  <c r="N219" i="8"/>
  <c r="B219" i="18"/>
  <c r="H219" i="18"/>
  <c r="J219" i="18"/>
  <c r="K219" i="18"/>
  <c r="M219" i="18"/>
  <c r="N219" i="18"/>
  <c r="P219" i="18"/>
  <c r="Q219" i="18"/>
  <c r="M220" i="16"/>
  <c r="N220" i="16"/>
  <c r="M220" i="8"/>
  <c r="N220" i="8"/>
  <c r="B220" i="18"/>
  <c r="H220" i="18"/>
  <c r="J220" i="18"/>
  <c r="K220" i="18"/>
  <c r="M220" i="18"/>
  <c r="N220" i="18"/>
  <c r="P220" i="18"/>
  <c r="Q220" i="18"/>
  <c r="M221" i="16"/>
  <c r="N221" i="16"/>
  <c r="M221" i="8"/>
  <c r="N221" i="8"/>
  <c r="B221" i="18"/>
  <c r="H221" i="18"/>
  <c r="J221" i="18"/>
  <c r="K221" i="18"/>
  <c r="M221" i="18"/>
  <c r="N221" i="18"/>
  <c r="P221" i="18"/>
  <c r="Q221" i="18"/>
  <c r="M222" i="16"/>
  <c r="N222" i="16"/>
  <c r="M222" i="8"/>
  <c r="N222" i="8"/>
  <c r="B222" i="18"/>
  <c r="H222" i="18"/>
  <c r="J222" i="18"/>
  <c r="K222" i="18"/>
  <c r="M222" i="18"/>
  <c r="N222" i="18"/>
  <c r="P222" i="18"/>
  <c r="Q222" i="18"/>
  <c r="M223" i="16"/>
  <c r="N223" i="16"/>
  <c r="M223" i="8"/>
  <c r="N223" i="8"/>
  <c r="B223" i="18"/>
  <c r="H223" i="18"/>
  <c r="J223" i="18"/>
  <c r="K223" i="18"/>
  <c r="M223" i="18"/>
  <c r="N223" i="18"/>
  <c r="P223" i="18"/>
  <c r="Q223" i="18"/>
  <c r="M224" i="16"/>
  <c r="N224" i="16"/>
  <c r="M224" i="8"/>
  <c r="N224" i="8"/>
  <c r="B224" i="18"/>
  <c r="H224" i="18"/>
  <c r="J224" i="18"/>
  <c r="K224" i="18"/>
  <c r="M224" i="18"/>
  <c r="N224" i="18"/>
  <c r="P224" i="18"/>
  <c r="Q224" i="18"/>
  <c r="M225" i="16"/>
  <c r="N225" i="16"/>
  <c r="M225" i="8"/>
  <c r="N225" i="8"/>
  <c r="B225" i="18"/>
  <c r="H225" i="18"/>
  <c r="J225" i="18"/>
  <c r="K225" i="18"/>
  <c r="M225" i="18"/>
  <c r="N225" i="18"/>
  <c r="P225" i="18"/>
  <c r="Q225" i="18"/>
  <c r="M226" i="16"/>
  <c r="N226" i="16"/>
  <c r="M226" i="8"/>
  <c r="N226" i="8"/>
  <c r="B226" i="18"/>
  <c r="H226" i="18"/>
  <c r="J226" i="18"/>
  <c r="K226" i="18"/>
  <c r="M226" i="18"/>
  <c r="N226" i="18"/>
  <c r="P226" i="18"/>
  <c r="Q226" i="18"/>
  <c r="M227" i="16"/>
  <c r="N227" i="16"/>
  <c r="M227" i="8"/>
  <c r="N227" i="8"/>
  <c r="B227" i="18"/>
  <c r="H227" i="18"/>
  <c r="J227" i="18"/>
  <c r="K227" i="18"/>
  <c r="M227" i="18"/>
  <c r="N227" i="18"/>
  <c r="P227" i="18"/>
  <c r="Q227" i="18"/>
  <c r="M228" i="16"/>
  <c r="N228" i="16"/>
  <c r="M228" i="8"/>
  <c r="N228" i="8"/>
  <c r="B228" i="18"/>
  <c r="H228" i="18"/>
  <c r="J228" i="18"/>
  <c r="K228" i="18"/>
  <c r="M228" i="18"/>
  <c r="N228" i="18"/>
  <c r="P228" i="18"/>
  <c r="Q228" i="18"/>
  <c r="M229" i="16"/>
  <c r="N229" i="16"/>
  <c r="M229" i="8"/>
  <c r="N229" i="8"/>
  <c r="B229" i="18"/>
  <c r="H229" i="18"/>
  <c r="J229" i="18"/>
  <c r="K229" i="18"/>
  <c r="M229" i="18"/>
  <c r="N229" i="18"/>
  <c r="P229" i="18"/>
  <c r="Q229" i="18"/>
  <c r="M230" i="16"/>
  <c r="N230" i="16"/>
  <c r="M230" i="8"/>
  <c r="N230" i="8"/>
  <c r="B230" i="18"/>
  <c r="H230" i="18"/>
  <c r="J230" i="18"/>
  <c r="K230" i="18"/>
  <c r="M230" i="18"/>
  <c r="N230" i="18"/>
  <c r="P230" i="18"/>
  <c r="Q230" i="18"/>
  <c r="M231" i="16"/>
  <c r="N231" i="16"/>
  <c r="M231" i="8"/>
  <c r="N231" i="8"/>
  <c r="B231" i="18"/>
  <c r="H231" i="18"/>
  <c r="J231" i="18"/>
  <c r="K231" i="18"/>
  <c r="M231" i="18"/>
  <c r="N231" i="18"/>
  <c r="P231" i="18"/>
  <c r="Q231" i="18"/>
  <c r="M232" i="16"/>
  <c r="N232" i="16"/>
  <c r="M232" i="8"/>
  <c r="N232" i="8"/>
  <c r="B232" i="18"/>
  <c r="H232" i="18"/>
  <c r="J232" i="18"/>
  <c r="K232" i="18"/>
  <c r="M232" i="18"/>
  <c r="N232" i="18"/>
  <c r="P232" i="18"/>
  <c r="Q232" i="18"/>
  <c r="M233" i="16"/>
  <c r="N233" i="16"/>
  <c r="M233" i="8"/>
  <c r="N233" i="8"/>
  <c r="B233" i="18"/>
  <c r="H233" i="18"/>
  <c r="J233" i="18"/>
  <c r="K233" i="18"/>
  <c r="M233" i="18"/>
  <c r="N233" i="18"/>
  <c r="P233" i="18"/>
  <c r="Q233" i="18"/>
  <c r="M234" i="16"/>
  <c r="N234" i="16"/>
  <c r="M234" i="8"/>
  <c r="N234" i="8"/>
  <c r="B234" i="18"/>
  <c r="H234" i="18"/>
  <c r="J234" i="18"/>
  <c r="K234" i="18"/>
  <c r="M234" i="18"/>
  <c r="N234" i="18"/>
  <c r="P234" i="18"/>
  <c r="Q234" i="18"/>
  <c r="M235" i="16"/>
  <c r="N235" i="16"/>
  <c r="M235" i="8"/>
  <c r="N235" i="8"/>
  <c r="B235" i="18"/>
  <c r="H235" i="18"/>
  <c r="J235" i="18"/>
  <c r="K235" i="18"/>
  <c r="M235" i="18"/>
  <c r="N235" i="18"/>
  <c r="P235" i="18"/>
  <c r="Q235" i="18"/>
  <c r="M236" i="16"/>
  <c r="N236" i="16"/>
  <c r="M236" i="8"/>
  <c r="N236" i="8"/>
  <c r="B236" i="18"/>
  <c r="H236" i="18"/>
  <c r="J236" i="18"/>
  <c r="K236" i="18"/>
  <c r="M236" i="18"/>
  <c r="N236" i="18"/>
  <c r="P236" i="18"/>
  <c r="Q236" i="18"/>
  <c r="M237" i="16"/>
  <c r="N237" i="16"/>
  <c r="M237" i="8"/>
  <c r="N237" i="8"/>
  <c r="B237" i="18"/>
  <c r="H237" i="18"/>
  <c r="J237" i="18"/>
  <c r="K237" i="18"/>
  <c r="M237" i="18"/>
  <c r="N237" i="18"/>
  <c r="P237" i="18"/>
  <c r="Q237" i="18"/>
  <c r="M238" i="16"/>
  <c r="N238" i="16"/>
  <c r="M238" i="8"/>
  <c r="N238" i="8"/>
  <c r="B238" i="18"/>
  <c r="H238" i="18"/>
  <c r="J238" i="18"/>
  <c r="K238" i="18"/>
  <c r="M238" i="18"/>
  <c r="N238" i="18"/>
  <c r="P238" i="18"/>
  <c r="Q238" i="18"/>
  <c r="M239" i="16"/>
  <c r="N239" i="16"/>
  <c r="M239" i="8"/>
  <c r="N239" i="8"/>
  <c r="B239" i="18"/>
  <c r="H239" i="18"/>
  <c r="J239" i="18"/>
  <c r="K239" i="18"/>
  <c r="M239" i="18"/>
  <c r="N239" i="18"/>
  <c r="P239" i="18"/>
  <c r="Q239" i="18"/>
  <c r="M240" i="16"/>
  <c r="N240" i="16"/>
  <c r="M240" i="8"/>
  <c r="N240" i="8"/>
  <c r="B240" i="18"/>
  <c r="H240" i="18"/>
  <c r="J240" i="18"/>
  <c r="K240" i="18"/>
  <c r="M240" i="18"/>
  <c r="N240" i="18"/>
  <c r="P240" i="18"/>
  <c r="Q240" i="18"/>
  <c r="M241" i="16"/>
  <c r="N241" i="16"/>
  <c r="M241" i="8"/>
  <c r="N241" i="8"/>
  <c r="B241" i="18"/>
  <c r="H241" i="18"/>
  <c r="J241" i="18"/>
  <c r="K241" i="18"/>
  <c r="M241" i="18"/>
  <c r="N241" i="18"/>
  <c r="P241" i="18"/>
  <c r="Q241" i="18"/>
  <c r="M242" i="16"/>
  <c r="N242" i="16"/>
  <c r="M242" i="8"/>
  <c r="N242" i="8"/>
  <c r="B242" i="18"/>
  <c r="H242" i="18"/>
  <c r="J242" i="18"/>
  <c r="K242" i="18"/>
  <c r="M242" i="18"/>
  <c r="N242" i="18"/>
  <c r="P242" i="18"/>
  <c r="Q242" i="18"/>
  <c r="M243" i="16"/>
  <c r="N243" i="16"/>
  <c r="M243" i="8"/>
  <c r="N243" i="8"/>
  <c r="B243" i="18"/>
  <c r="H243" i="18"/>
  <c r="J243" i="18"/>
  <c r="K243" i="18"/>
  <c r="M243" i="18"/>
  <c r="N243" i="18"/>
  <c r="P243" i="18"/>
  <c r="Q243" i="18"/>
  <c r="M244" i="16"/>
  <c r="N244" i="16"/>
  <c r="M244" i="8"/>
  <c r="N244" i="8"/>
  <c r="B244" i="18"/>
  <c r="H244" i="18"/>
  <c r="J244" i="18"/>
  <c r="K244" i="18"/>
  <c r="M244" i="18"/>
  <c r="N244" i="18"/>
  <c r="P244" i="18"/>
  <c r="Q244" i="18"/>
  <c r="M245" i="16"/>
  <c r="N245" i="16"/>
  <c r="M245" i="8"/>
  <c r="N245" i="8"/>
  <c r="B245" i="18"/>
  <c r="H245" i="18"/>
  <c r="J245" i="18"/>
  <c r="K245" i="18"/>
  <c r="M245" i="18"/>
  <c r="N245" i="18"/>
  <c r="P245" i="18"/>
  <c r="Q245" i="18"/>
  <c r="M246" i="16"/>
  <c r="N246" i="16"/>
  <c r="M246" i="8"/>
  <c r="N246" i="8"/>
  <c r="B246" i="18"/>
  <c r="H246" i="18"/>
  <c r="J246" i="18"/>
  <c r="K246" i="18"/>
  <c r="M246" i="18"/>
  <c r="N246" i="18"/>
  <c r="P246" i="18"/>
  <c r="Q246" i="18"/>
  <c r="M247" i="16"/>
  <c r="N247" i="16"/>
  <c r="M247" i="8"/>
  <c r="N247" i="8"/>
  <c r="B247" i="18"/>
  <c r="H247" i="18"/>
  <c r="J247" i="18"/>
  <c r="K247" i="18"/>
  <c r="M247" i="18"/>
  <c r="N247" i="18"/>
  <c r="P247" i="18"/>
  <c r="Q247" i="18"/>
  <c r="M248" i="16"/>
  <c r="N248" i="16"/>
  <c r="M248" i="8"/>
  <c r="N248" i="8"/>
  <c r="B248" i="18"/>
  <c r="H248" i="18"/>
  <c r="J248" i="18"/>
  <c r="K248" i="18"/>
  <c r="M248" i="18"/>
  <c r="N248" i="18"/>
  <c r="P248" i="18"/>
  <c r="Q248" i="18"/>
  <c r="M249" i="16"/>
  <c r="N249" i="16"/>
  <c r="M249" i="8"/>
  <c r="N249" i="8"/>
  <c r="B249" i="18"/>
  <c r="H249" i="18"/>
  <c r="J249" i="18"/>
  <c r="K249" i="18"/>
  <c r="M249" i="18"/>
  <c r="N249" i="18"/>
  <c r="P249" i="18"/>
  <c r="Q249" i="18"/>
  <c r="M250" i="16"/>
  <c r="N250" i="16"/>
  <c r="M250" i="8"/>
  <c r="N250" i="8"/>
  <c r="B250" i="18"/>
  <c r="H250" i="18"/>
  <c r="J250" i="18"/>
  <c r="K250" i="18"/>
  <c r="M250" i="18"/>
  <c r="N250" i="18"/>
  <c r="P250" i="18"/>
  <c r="Q250" i="18"/>
  <c r="M251" i="16"/>
  <c r="N251" i="16"/>
  <c r="M251" i="8"/>
  <c r="N251" i="8"/>
  <c r="B251" i="18"/>
  <c r="H251" i="18"/>
  <c r="J251" i="18"/>
  <c r="K251" i="18"/>
  <c r="M251" i="18"/>
  <c r="N251" i="18"/>
  <c r="P251" i="18"/>
  <c r="Q251" i="18"/>
  <c r="M252" i="16"/>
  <c r="N252" i="16"/>
  <c r="M252" i="8"/>
  <c r="N252" i="8"/>
  <c r="B252" i="18"/>
  <c r="H252" i="18"/>
  <c r="J252" i="18"/>
  <c r="K252" i="18"/>
  <c r="M252" i="18"/>
  <c r="N252" i="18"/>
  <c r="P252" i="18"/>
  <c r="Q252" i="18"/>
  <c r="M253" i="16"/>
  <c r="N253" i="16"/>
  <c r="M253" i="8"/>
  <c r="N253" i="8"/>
  <c r="B253" i="18"/>
  <c r="H253" i="18"/>
  <c r="J253" i="18"/>
  <c r="K253" i="18"/>
  <c r="M253" i="18"/>
  <c r="N253" i="18"/>
  <c r="P253" i="18"/>
  <c r="Q253" i="18"/>
  <c r="M254" i="16"/>
  <c r="N254" i="16"/>
  <c r="M254" i="8"/>
  <c r="N254" i="8"/>
  <c r="B254" i="18"/>
  <c r="H254" i="18"/>
  <c r="J254" i="18"/>
  <c r="K254" i="18"/>
  <c r="M254" i="18"/>
  <c r="N254" i="18"/>
  <c r="P254" i="18"/>
  <c r="Q254" i="18"/>
  <c r="M255" i="16"/>
  <c r="N255" i="16"/>
  <c r="M255" i="8"/>
  <c r="N255" i="8"/>
  <c r="B255" i="18"/>
  <c r="H255" i="18"/>
  <c r="J255" i="18"/>
  <c r="K255" i="18"/>
  <c r="M255" i="18"/>
  <c r="N255" i="18"/>
  <c r="P255" i="18"/>
  <c r="Q255" i="18"/>
  <c r="M256" i="16"/>
  <c r="N256" i="16"/>
  <c r="M256" i="8"/>
  <c r="N256" i="8"/>
  <c r="B256" i="18"/>
  <c r="H256" i="18"/>
  <c r="J256" i="18"/>
  <c r="K256" i="18"/>
  <c r="M256" i="18"/>
  <c r="N256" i="18"/>
  <c r="P256" i="18"/>
  <c r="Q256" i="18"/>
  <c r="M257" i="16"/>
  <c r="N257" i="16"/>
  <c r="M257" i="8"/>
  <c r="N257" i="8"/>
  <c r="B257" i="18"/>
  <c r="H257" i="18"/>
  <c r="J257" i="18"/>
  <c r="K257" i="18"/>
  <c r="M257" i="18"/>
  <c r="N257" i="18"/>
  <c r="P257" i="18"/>
  <c r="Q257" i="18"/>
  <c r="M258" i="16"/>
  <c r="N258" i="16"/>
  <c r="M258" i="8"/>
  <c r="N258" i="8"/>
  <c r="B258" i="18"/>
  <c r="H258" i="18"/>
  <c r="J258" i="18"/>
  <c r="K258" i="18"/>
  <c r="M258" i="18"/>
  <c r="N258" i="18"/>
  <c r="P258" i="18"/>
  <c r="Q258" i="18"/>
  <c r="M259" i="16"/>
  <c r="N259" i="16"/>
  <c r="M259" i="8"/>
  <c r="N259" i="8"/>
  <c r="B259" i="18"/>
  <c r="H259" i="18"/>
  <c r="J259" i="18"/>
  <c r="K259" i="18"/>
  <c r="M259" i="18"/>
  <c r="N259" i="18"/>
  <c r="P259" i="18"/>
  <c r="Q259" i="18"/>
  <c r="M260" i="16"/>
  <c r="N260" i="16"/>
  <c r="M260" i="8"/>
  <c r="N260" i="8"/>
  <c r="B260" i="18"/>
  <c r="H260" i="18"/>
  <c r="J260" i="18"/>
  <c r="K260" i="18"/>
  <c r="M260" i="18"/>
  <c r="N260" i="18"/>
  <c r="P260" i="18"/>
  <c r="Q260" i="18"/>
  <c r="M261" i="16"/>
  <c r="N261" i="16"/>
  <c r="M261" i="8"/>
  <c r="N261" i="8"/>
  <c r="B261" i="18"/>
  <c r="H261" i="18"/>
  <c r="J261" i="18"/>
  <c r="K261" i="18"/>
  <c r="M261" i="18"/>
  <c r="N261" i="18"/>
  <c r="P261" i="18"/>
  <c r="Q261" i="18"/>
  <c r="M262" i="16"/>
  <c r="N262" i="16"/>
  <c r="M262" i="8"/>
  <c r="N262" i="8"/>
  <c r="B262" i="18"/>
  <c r="H262" i="18"/>
  <c r="J262" i="18"/>
  <c r="K262" i="18"/>
  <c r="M262" i="18"/>
  <c r="N262" i="18"/>
  <c r="P262" i="18"/>
  <c r="Q262" i="18"/>
  <c r="M263" i="16"/>
  <c r="N263" i="16"/>
  <c r="M263" i="8"/>
  <c r="N263" i="8"/>
  <c r="B263" i="18"/>
  <c r="H263" i="18"/>
  <c r="J263" i="18"/>
  <c r="K263" i="18"/>
  <c r="M263" i="18"/>
  <c r="N263" i="18"/>
  <c r="P263" i="18"/>
  <c r="Q263" i="18"/>
  <c r="M264" i="16"/>
  <c r="N264" i="16"/>
  <c r="M264" i="8"/>
  <c r="N264" i="8"/>
  <c r="B264" i="18"/>
  <c r="H264" i="18"/>
  <c r="J264" i="18"/>
  <c r="K264" i="18"/>
  <c r="M264" i="18"/>
  <c r="N264" i="18"/>
  <c r="P264" i="18"/>
  <c r="Q264" i="18"/>
  <c r="M265" i="16"/>
  <c r="N265" i="16"/>
  <c r="M265" i="8"/>
  <c r="N265" i="8"/>
  <c r="B265" i="18"/>
  <c r="H265" i="18"/>
  <c r="J265" i="18"/>
  <c r="K265" i="18"/>
  <c r="M265" i="18"/>
  <c r="N265" i="18"/>
  <c r="P265" i="18"/>
  <c r="Q265" i="18"/>
  <c r="M266" i="16"/>
  <c r="N266" i="16"/>
  <c r="M266" i="8"/>
  <c r="N266" i="8"/>
  <c r="B266" i="18"/>
  <c r="H266" i="18"/>
  <c r="J266" i="18"/>
  <c r="K266" i="18"/>
  <c r="M266" i="18"/>
  <c r="N266" i="18"/>
  <c r="P266" i="18"/>
  <c r="Q266" i="18"/>
  <c r="M267" i="16"/>
  <c r="N267" i="16"/>
  <c r="M267" i="8"/>
  <c r="N267" i="8"/>
  <c r="B267" i="18"/>
  <c r="H267" i="18"/>
  <c r="J267" i="18"/>
  <c r="K267" i="18"/>
  <c r="M267" i="18"/>
  <c r="N267" i="18"/>
  <c r="P267" i="18"/>
  <c r="Q267" i="18"/>
  <c r="M268" i="16"/>
  <c r="N268" i="16"/>
  <c r="M268" i="8"/>
  <c r="N268" i="8"/>
  <c r="B268" i="18"/>
  <c r="H268" i="18"/>
  <c r="J268" i="18"/>
  <c r="K268" i="18"/>
  <c r="M268" i="18"/>
  <c r="N268" i="18"/>
  <c r="P268" i="18"/>
  <c r="Q268" i="18"/>
  <c r="M269" i="16"/>
  <c r="N269" i="16"/>
  <c r="M269" i="8"/>
  <c r="N269" i="8"/>
  <c r="B269" i="18"/>
  <c r="H269" i="18"/>
  <c r="J269" i="18"/>
  <c r="K269" i="18"/>
  <c r="M269" i="18"/>
  <c r="N269" i="18"/>
  <c r="P269" i="18"/>
  <c r="Q269" i="18"/>
  <c r="M270" i="16"/>
  <c r="N270" i="16"/>
  <c r="M270" i="8"/>
  <c r="N270" i="8"/>
  <c r="B270" i="18"/>
  <c r="H270" i="18"/>
  <c r="J270" i="18"/>
  <c r="K270" i="18"/>
  <c r="M270" i="18"/>
  <c r="N270" i="18"/>
  <c r="P270" i="18"/>
  <c r="Q270" i="18"/>
  <c r="M271" i="16"/>
  <c r="N271" i="16"/>
  <c r="M271" i="8"/>
  <c r="N271" i="8"/>
  <c r="B271" i="18"/>
  <c r="H271" i="18"/>
  <c r="J271" i="18"/>
  <c r="K271" i="18"/>
  <c r="M271" i="18"/>
  <c r="N271" i="18"/>
  <c r="P271" i="18"/>
  <c r="Q271" i="18"/>
  <c r="M272" i="16"/>
  <c r="N272" i="16"/>
  <c r="M272" i="8"/>
  <c r="N272" i="8"/>
  <c r="B272" i="18"/>
  <c r="H272" i="18"/>
  <c r="J272" i="18"/>
  <c r="K272" i="18"/>
  <c r="M272" i="18"/>
  <c r="N272" i="18"/>
  <c r="P272" i="18"/>
  <c r="Q272" i="18"/>
  <c r="M273" i="16"/>
  <c r="N273" i="16"/>
  <c r="M273" i="8"/>
  <c r="N273" i="8"/>
  <c r="B273" i="18"/>
  <c r="H273" i="18"/>
  <c r="J273" i="18"/>
  <c r="K273" i="18"/>
  <c r="M273" i="18"/>
  <c r="N273" i="18"/>
  <c r="P273" i="18"/>
  <c r="Q273" i="18"/>
  <c r="M274" i="16"/>
  <c r="N274" i="16"/>
  <c r="M274" i="8"/>
  <c r="N274" i="8"/>
  <c r="B274" i="18"/>
  <c r="H274" i="18"/>
  <c r="J274" i="18"/>
  <c r="K274" i="18"/>
  <c r="M274" i="18"/>
  <c r="N274" i="18"/>
  <c r="P274" i="18"/>
  <c r="Q274" i="18"/>
  <c r="M275" i="16"/>
  <c r="N275" i="16"/>
  <c r="M275" i="8"/>
  <c r="N275" i="8"/>
  <c r="B275" i="18"/>
  <c r="H275" i="18"/>
  <c r="J275" i="18"/>
  <c r="K275" i="18"/>
  <c r="M275" i="18"/>
  <c r="N275" i="18"/>
  <c r="P275" i="18"/>
  <c r="Q275" i="18"/>
  <c r="M276" i="16"/>
  <c r="N276" i="16"/>
  <c r="M276" i="8"/>
  <c r="N276" i="8"/>
  <c r="B276" i="18"/>
  <c r="H276" i="18"/>
  <c r="J276" i="18"/>
  <c r="K276" i="18"/>
  <c r="M276" i="18"/>
  <c r="N276" i="18"/>
  <c r="P276" i="18"/>
  <c r="Q276" i="18"/>
  <c r="M277" i="16"/>
  <c r="N277" i="16"/>
  <c r="M277" i="8"/>
  <c r="N277" i="8"/>
  <c r="B277" i="18"/>
  <c r="H277" i="18"/>
  <c r="J277" i="18"/>
  <c r="K277" i="18"/>
  <c r="M277" i="18"/>
  <c r="N277" i="18"/>
  <c r="P277" i="18"/>
  <c r="Q277" i="18"/>
  <c r="M278" i="16"/>
  <c r="N278" i="16"/>
  <c r="M278" i="8"/>
  <c r="N278" i="8"/>
  <c r="B278" i="18"/>
  <c r="H278" i="18"/>
  <c r="J278" i="18"/>
  <c r="K278" i="18"/>
  <c r="M278" i="18"/>
  <c r="N278" i="18"/>
  <c r="P278" i="18"/>
  <c r="Q278" i="18"/>
  <c r="M279" i="16"/>
  <c r="N279" i="16"/>
  <c r="M279" i="8"/>
  <c r="N279" i="8"/>
  <c r="B279" i="18"/>
  <c r="H279" i="18"/>
  <c r="J279" i="18"/>
  <c r="K279" i="18"/>
  <c r="M279" i="18"/>
  <c r="N279" i="18"/>
  <c r="P279" i="18"/>
  <c r="Q279" i="18"/>
  <c r="M280" i="16"/>
  <c r="N280" i="16"/>
  <c r="M280" i="8"/>
  <c r="N280" i="8"/>
  <c r="B280" i="18"/>
  <c r="H280" i="18"/>
  <c r="J280" i="18"/>
  <c r="K280" i="18"/>
  <c r="M280" i="18"/>
  <c r="N280" i="18"/>
  <c r="P280" i="18"/>
  <c r="Q280" i="18"/>
  <c r="M281" i="16"/>
  <c r="N281" i="16"/>
  <c r="M281" i="8"/>
  <c r="N281" i="8"/>
  <c r="B281" i="18"/>
  <c r="H281" i="18"/>
  <c r="J281" i="18"/>
  <c r="K281" i="18"/>
  <c r="M281" i="18"/>
  <c r="N281" i="18"/>
  <c r="P281" i="18"/>
  <c r="Q281" i="18"/>
  <c r="M282" i="16"/>
  <c r="N282" i="16"/>
  <c r="M282" i="8"/>
  <c r="N282" i="8"/>
  <c r="B282" i="18"/>
  <c r="H282" i="18"/>
  <c r="J282" i="18"/>
  <c r="K282" i="18"/>
  <c r="M282" i="18"/>
  <c r="N282" i="18"/>
  <c r="P282" i="18"/>
  <c r="Q282" i="18"/>
  <c r="M283" i="16"/>
  <c r="N283" i="16"/>
  <c r="M283" i="8"/>
  <c r="N283" i="8"/>
  <c r="B283" i="18"/>
  <c r="H283" i="18"/>
  <c r="J283" i="18"/>
  <c r="K283" i="18"/>
  <c r="M283" i="18"/>
  <c r="N283" i="18"/>
  <c r="P283" i="18"/>
  <c r="Q283" i="18"/>
  <c r="M284" i="16"/>
  <c r="N284" i="16"/>
  <c r="M284" i="8"/>
  <c r="N284" i="8"/>
  <c r="B284" i="18"/>
  <c r="H284" i="18"/>
  <c r="J284" i="18"/>
  <c r="K284" i="18"/>
  <c r="M284" i="18"/>
  <c r="N284" i="18"/>
  <c r="P284" i="18"/>
  <c r="Q284" i="18"/>
  <c r="M285" i="16"/>
  <c r="N285" i="16"/>
  <c r="M285" i="8"/>
  <c r="N285" i="8"/>
  <c r="B285" i="18"/>
  <c r="H285" i="18"/>
  <c r="J285" i="18"/>
  <c r="K285" i="18"/>
  <c r="M285" i="18"/>
  <c r="N285" i="18"/>
  <c r="P285" i="18"/>
  <c r="Q285" i="18"/>
  <c r="M286" i="16"/>
  <c r="N286" i="16"/>
  <c r="M286" i="8"/>
  <c r="N286" i="8"/>
  <c r="B286" i="18"/>
  <c r="H286" i="18"/>
  <c r="J286" i="18"/>
  <c r="K286" i="18"/>
  <c r="M286" i="18"/>
  <c r="N286" i="18"/>
  <c r="P286" i="18"/>
  <c r="Q286" i="18"/>
  <c r="M287" i="16"/>
  <c r="N287" i="16"/>
  <c r="M287" i="8"/>
  <c r="N287" i="8"/>
  <c r="B287" i="18"/>
  <c r="H287" i="18"/>
  <c r="J287" i="18"/>
  <c r="K287" i="18"/>
  <c r="M287" i="18"/>
  <c r="N287" i="18"/>
  <c r="P287" i="18"/>
  <c r="Q287" i="18"/>
  <c r="M288" i="16"/>
  <c r="N288" i="16"/>
  <c r="M288" i="8"/>
  <c r="N288" i="8"/>
  <c r="B288" i="18"/>
  <c r="H288" i="18"/>
  <c r="J288" i="18"/>
  <c r="K288" i="18"/>
  <c r="M288" i="18"/>
  <c r="N288" i="18"/>
  <c r="P288" i="18"/>
  <c r="Q288" i="18"/>
  <c r="M289" i="16"/>
  <c r="N289" i="16"/>
  <c r="M289" i="8"/>
  <c r="N289" i="8"/>
  <c r="B289" i="18"/>
  <c r="H289" i="18"/>
  <c r="J289" i="18"/>
  <c r="K289" i="18"/>
  <c r="M289" i="18"/>
  <c r="N289" i="18"/>
  <c r="P289" i="18"/>
  <c r="Q289" i="18"/>
  <c r="M290" i="16"/>
  <c r="N290" i="16"/>
  <c r="M290" i="8"/>
  <c r="N290" i="8"/>
  <c r="B290" i="18"/>
  <c r="H290" i="18"/>
  <c r="J290" i="18"/>
  <c r="K290" i="18"/>
  <c r="M290" i="18"/>
  <c r="N290" i="18"/>
  <c r="P290" i="18"/>
  <c r="Q290" i="18"/>
  <c r="M291" i="16"/>
  <c r="N291" i="16"/>
  <c r="M291" i="8"/>
  <c r="N291" i="8"/>
  <c r="B291" i="18"/>
  <c r="H291" i="18"/>
  <c r="J291" i="18"/>
  <c r="K291" i="18"/>
  <c r="M291" i="18"/>
  <c r="N291" i="18"/>
  <c r="P291" i="18"/>
  <c r="Q291" i="18"/>
  <c r="M292" i="16"/>
  <c r="N292" i="16"/>
  <c r="M292" i="8"/>
  <c r="N292" i="8"/>
  <c r="B292" i="18"/>
  <c r="H292" i="18"/>
  <c r="J292" i="18"/>
  <c r="K292" i="18"/>
  <c r="M292" i="18"/>
  <c r="N292" i="18"/>
  <c r="P292" i="18"/>
  <c r="Q292" i="18"/>
  <c r="M293" i="16"/>
  <c r="N293" i="16"/>
  <c r="M293" i="8"/>
  <c r="N293" i="8"/>
  <c r="B293" i="18"/>
  <c r="H293" i="18"/>
  <c r="J293" i="18"/>
  <c r="K293" i="18"/>
  <c r="M293" i="18"/>
  <c r="N293" i="18"/>
  <c r="P293" i="18"/>
  <c r="Q293" i="18"/>
  <c r="M294" i="16"/>
  <c r="N294" i="16"/>
  <c r="M294" i="8"/>
  <c r="N294" i="8"/>
  <c r="B294" i="18"/>
  <c r="H294" i="18"/>
  <c r="J294" i="18"/>
  <c r="K294" i="18"/>
  <c r="M294" i="18"/>
  <c r="N294" i="18"/>
  <c r="P294" i="18"/>
  <c r="Q294" i="18"/>
  <c r="M295" i="16"/>
  <c r="N295" i="16"/>
  <c r="M295" i="8"/>
  <c r="N295" i="8"/>
  <c r="B295" i="18"/>
  <c r="H295" i="18"/>
  <c r="J295" i="18"/>
  <c r="K295" i="18"/>
  <c r="M295" i="18"/>
  <c r="N295" i="18"/>
  <c r="P295" i="18"/>
  <c r="Q295" i="18"/>
  <c r="M296" i="16"/>
  <c r="N296" i="16"/>
  <c r="M296" i="8"/>
  <c r="N296" i="8"/>
  <c r="B296" i="18"/>
  <c r="H296" i="18"/>
  <c r="J296" i="18"/>
  <c r="K296" i="18"/>
  <c r="M296" i="18"/>
  <c r="N296" i="18"/>
  <c r="P296" i="18"/>
  <c r="Q296" i="18"/>
  <c r="M297" i="16"/>
  <c r="N297" i="16"/>
  <c r="M297" i="8"/>
  <c r="N297" i="8"/>
  <c r="B297" i="18"/>
  <c r="H297" i="18"/>
  <c r="J297" i="18"/>
  <c r="K297" i="18"/>
  <c r="M297" i="18"/>
  <c r="N297" i="18"/>
  <c r="P297" i="18"/>
  <c r="Q297" i="18"/>
  <c r="M298" i="16"/>
  <c r="N298" i="16"/>
  <c r="M298" i="8"/>
  <c r="N298" i="8"/>
  <c r="B298" i="18"/>
  <c r="H298" i="18"/>
  <c r="J298" i="18"/>
  <c r="K298" i="18"/>
  <c r="M298" i="18"/>
  <c r="N298" i="18"/>
  <c r="P298" i="18"/>
  <c r="Q298" i="18"/>
  <c r="M299" i="16"/>
  <c r="N299" i="16"/>
  <c r="M299" i="8"/>
  <c r="N299" i="8"/>
  <c r="B299" i="18"/>
  <c r="H299" i="18"/>
  <c r="J299" i="18"/>
  <c r="K299" i="18"/>
  <c r="M299" i="18"/>
  <c r="N299" i="18"/>
  <c r="P299" i="18"/>
  <c r="Q299" i="18"/>
  <c r="M300" i="16"/>
  <c r="N300" i="16"/>
  <c r="M300" i="8"/>
  <c r="N300" i="8"/>
  <c r="B300" i="18"/>
  <c r="H300" i="18"/>
  <c r="J300" i="18"/>
  <c r="K300" i="18"/>
  <c r="M300" i="18"/>
  <c r="N300" i="18"/>
  <c r="P300" i="18"/>
  <c r="Q300" i="18"/>
  <c r="M301" i="16"/>
  <c r="N301" i="16"/>
  <c r="M301" i="8"/>
  <c r="N301" i="8"/>
  <c r="B301" i="18"/>
  <c r="H301" i="18"/>
  <c r="J301" i="18"/>
  <c r="K301" i="18"/>
  <c r="M301" i="18"/>
  <c r="N301" i="18"/>
  <c r="P301" i="18"/>
  <c r="Q301" i="18"/>
  <c r="M302" i="16"/>
  <c r="N302" i="16"/>
  <c r="M302" i="8"/>
  <c r="N302" i="8"/>
  <c r="B302" i="18"/>
  <c r="H302" i="18"/>
  <c r="J302" i="18"/>
  <c r="K302" i="18"/>
  <c r="M302" i="18"/>
  <c r="N302" i="18"/>
  <c r="P302" i="18"/>
  <c r="Q302" i="18"/>
  <c r="M303" i="16"/>
  <c r="N303" i="16"/>
  <c r="M303" i="8"/>
  <c r="N303" i="8"/>
  <c r="B303" i="18"/>
  <c r="H303" i="18"/>
  <c r="J303" i="18"/>
  <c r="K303" i="18"/>
  <c r="M303" i="18"/>
  <c r="N303" i="18"/>
  <c r="P303" i="18"/>
  <c r="Q303" i="18"/>
  <c r="M304" i="16"/>
  <c r="N304" i="16"/>
  <c r="M304" i="8"/>
  <c r="N304" i="8"/>
  <c r="B304" i="18"/>
  <c r="H304" i="18"/>
  <c r="J304" i="18"/>
  <c r="K304" i="18"/>
  <c r="M304" i="18"/>
  <c r="N304" i="18"/>
  <c r="P304" i="18"/>
  <c r="Q304" i="18"/>
  <c r="M305" i="16"/>
  <c r="N305" i="16"/>
  <c r="M305" i="8"/>
  <c r="N305" i="8"/>
  <c r="B305" i="18"/>
  <c r="H305" i="18"/>
  <c r="J305" i="18"/>
  <c r="K305" i="18"/>
  <c r="M305" i="18"/>
  <c r="N305" i="18"/>
  <c r="P305" i="18"/>
  <c r="Q305" i="18"/>
  <c r="M306" i="16"/>
  <c r="N306" i="16"/>
  <c r="M306" i="8"/>
  <c r="N306" i="8"/>
  <c r="B306" i="18"/>
  <c r="H306" i="18"/>
  <c r="J306" i="18"/>
  <c r="K306" i="18"/>
  <c r="M306" i="18"/>
  <c r="N306" i="18"/>
  <c r="P306" i="18"/>
  <c r="Q306" i="18"/>
  <c r="M307" i="16"/>
  <c r="N307" i="16"/>
  <c r="M307" i="8"/>
  <c r="N307" i="8"/>
  <c r="B307" i="18"/>
  <c r="H307" i="18"/>
  <c r="J307" i="18"/>
  <c r="K307" i="18"/>
  <c r="M307" i="18"/>
  <c r="N307" i="18"/>
  <c r="P307" i="18"/>
  <c r="Q307" i="18"/>
  <c r="M308" i="16"/>
  <c r="N308" i="16"/>
  <c r="M308" i="8"/>
  <c r="N308" i="8"/>
  <c r="B308" i="18"/>
  <c r="H308" i="18"/>
  <c r="J308" i="18"/>
  <c r="K308" i="18"/>
  <c r="M308" i="18"/>
  <c r="N308" i="18"/>
  <c r="P308" i="18"/>
  <c r="Q308" i="18"/>
  <c r="M309" i="16"/>
  <c r="N309" i="16"/>
  <c r="M309" i="8"/>
  <c r="N309" i="8"/>
  <c r="B309" i="18"/>
  <c r="H309" i="18"/>
  <c r="J309" i="18"/>
  <c r="K309" i="18"/>
  <c r="M309" i="18"/>
  <c r="N309" i="18"/>
  <c r="P309" i="18"/>
  <c r="Q309" i="18"/>
  <c r="M310" i="16"/>
  <c r="N310" i="16"/>
  <c r="M310" i="8"/>
  <c r="N310" i="8"/>
  <c r="B310" i="18"/>
  <c r="H310" i="18"/>
  <c r="J310" i="18"/>
  <c r="K310" i="18"/>
  <c r="M310" i="18"/>
  <c r="N310" i="18"/>
  <c r="P310" i="18"/>
  <c r="Q310" i="18"/>
  <c r="M311" i="16"/>
  <c r="N311" i="16"/>
  <c r="M311" i="8"/>
  <c r="N311" i="8"/>
  <c r="B311" i="18"/>
  <c r="H311" i="18"/>
  <c r="J311" i="18"/>
  <c r="K311" i="18"/>
  <c r="M311" i="18"/>
  <c r="N311" i="18"/>
  <c r="P311" i="18"/>
  <c r="Q311" i="18"/>
  <c r="M312" i="16"/>
  <c r="N312" i="16"/>
  <c r="M312" i="8"/>
  <c r="N312" i="8"/>
  <c r="B312" i="18"/>
  <c r="H312" i="18"/>
  <c r="J312" i="18"/>
  <c r="K312" i="18"/>
  <c r="M312" i="18"/>
  <c r="N312" i="18"/>
  <c r="P312" i="18"/>
  <c r="Q312" i="18"/>
  <c r="M313" i="16"/>
  <c r="N313" i="16"/>
  <c r="M313" i="8"/>
  <c r="N313" i="8"/>
  <c r="B313" i="18"/>
  <c r="H313" i="18"/>
  <c r="J313" i="18"/>
  <c r="K313" i="18"/>
  <c r="M313" i="18"/>
  <c r="N313" i="18"/>
  <c r="P313" i="18"/>
  <c r="Q313" i="18"/>
  <c r="M314" i="16"/>
  <c r="N314" i="16"/>
  <c r="M314" i="8"/>
  <c r="N314" i="8"/>
  <c r="B314" i="18"/>
  <c r="H314" i="18"/>
  <c r="J314" i="18"/>
  <c r="K314" i="18"/>
  <c r="M314" i="18"/>
  <c r="N314" i="18"/>
  <c r="P314" i="18"/>
  <c r="Q314" i="18"/>
  <c r="M315" i="16"/>
  <c r="N315" i="16"/>
  <c r="M315" i="8"/>
  <c r="N315" i="8"/>
  <c r="B315" i="18"/>
  <c r="H315" i="18"/>
  <c r="J315" i="18"/>
  <c r="K315" i="18"/>
  <c r="M315" i="18"/>
  <c r="N315" i="18"/>
  <c r="P315" i="18"/>
  <c r="Q315" i="18"/>
  <c r="M316" i="16"/>
  <c r="N316" i="16"/>
  <c r="M316" i="8"/>
  <c r="N316" i="8"/>
  <c r="B316" i="18"/>
  <c r="H316" i="18"/>
  <c r="J316" i="18"/>
  <c r="K316" i="18"/>
  <c r="M316" i="18"/>
  <c r="N316" i="18"/>
  <c r="P316" i="18"/>
  <c r="Q316" i="18"/>
  <c r="M317" i="16"/>
  <c r="N317" i="16"/>
  <c r="M317" i="8"/>
  <c r="N317" i="8"/>
  <c r="B317" i="18"/>
  <c r="H317" i="18"/>
  <c r="J317" i="18"/>
  <c r="K317" i="18"/>
  <c r="M317" i="18"/>
  <c r="N317" i="18"/>
  <c r="P317" i="18"/>
  <c r="Q317" i="18"/>
  <c r="M318" i="16"/>
  <c r="N318" i="16"/>
  <c r="M318" i="8"/>
  <c r="N318" i="8"/>
  <c r="B318" i="18"/>
  <c r="H318" i="18"/>
  <c r="J318" i="18"/>
  <c r="K318" i="18"/>
  <c r="M318" i="18"/>
  <c r="N318" i="18"/>
  <c r="P318" i="18"/>
  <c r="Q318" i="18"/>
  <c r="M319" i="16"/>
  <c r="N319" i="16"/>
  <c r="M319" i="8"/>
  <c r="N319" i="8"/>
  <c r="B319" i="18"/>
  <c r="H319" i="18"/>
  <c r="J319" i="18"/>
  <c r="K319" i="18"/>
  <c r="M319" i="18"/>
  <c r="N319" i="18"/>
  <c r="P319" i="18"/>
  <c r="Q319" i="18"/>
  <c r="M320" i="16"/>
  <c r="N320" i="16"/>
  <c r="M320" i="8"/>
  <c r="N320" i="8"/>
  <c r="B320" i="18"/>
  <c r="H320" i="18"/>
  <c r="J320" i="18"/>
  <c r="K320" i="18"/>
  <c r="M320" i="18"/>
  <c r="N320" i="18"/>
  <c r="P320" i="18"/>
  <c r="Q320" i="18"/>
  <c r="M321" i="16"/>
  <c r="N321" i="16"/>
  <c r="M321" i="8"/>
  <c r="N321" i="8"/>
  <c r="B321" i="18"/>
  <c r="H321" i="18"/>
  <c r="J321" i="18"/>
  <c r="K321" i="18"/>
  <c r="M321" i="18"/>
  <c r="N321" i="18"/>
  <c r="P321" i="18"/>
  <c r="Q321" i="18"/>
  <c r="M322" i="16"/>
  <c r="N322" i="16"/>
  <c r="M322" i="8"/>
  <c r="N322" i="8"/>
  <c r="B322" i="18"/>
  <c r="H322" i="18"/>
  <c r="J322" i="18"/>
  <c r="K322" i="18"/>
  <c r="M322" i="18"/>
  <c r="N322" i="18"/>
  <c r="P322" i="18"/>
  <c r="Q322" i="18"/>
  <c r="M323" i="16"/>
  <c r="N323" i="16"/>
  <c r="M323" i="8"/>
  <c r="N323" i="8"/>
  <c r="B323" i="18"/>
  <c r="H323" i="18"/>
  <c r="J323" i="18"/>
  <c r="K323" i="18"/>
  <c r="M323" i="18"/>
  <c r="N323" i="18"/>
  <c r="P323" i="18"/>
  <c r="Q323" i="18"/>
  <c r="M324" i="16"/>
  <c r="N324" i="16"/>
  <c r="M324" i="8"/>
  <c r="N324" i="8"/>
  <c r="B324" i="18"/>
  <c r="H324" i="18"/>
  <c r="J324" i="18"/>
  <c r="K324" i="18"/>
  <c r="M324" i="18"/>
  <c r="N324" i="18"/>
  <c r="P324" i="18"/>
  <c r="Q324" i="18"/>
  <c r="M325" i="16"/>
  <c r="N325" i="16"/>
  <c r="M325" i="8"/>
  <c r="N325" i="8"/>
  <c r="B325" i="18"/>
  <c r="H325" i="18"/>
  <c r="J325" i="18"/>
  <c r="K325" i="18"/>
  <c r="M325" i="18"/>
  <c r="N325" i="18"/>
  <c r="P325" i="18"/>
  <c r="Q325" i="18"/>
  <c r="M326" i="16"/>
  <c r="N326" i="16"/>
  <c r="M326" i="8"/>
  <c r="N326" i="8"/>
  <c r="B326" i="18"/>
  <c r="H326" i="18"/>
  <c r="J326" i="18"/>
  <c r="K326" i="18"/>
  <c r="M326" i="18"/>
  <c r="N326" i="18"/>
  <c r="P326" i="18"/>
  <c r="Q326" i="18"/>
  <c r="M327" i="16"/>
  <c r="N327" i="16"/>
  <c r="M327" i="8"/>
  <c r="N327" i="8"/>
  <c r="B327" i="18"/>
  <c r="H327" i="18"/>
  <c r="J327" i="18"/>
  <c r="K327" i="18"/>
  <c r="M327" i="18"/>
  <c r="N327" i="18"/>
  <c r="P327" i="18"/>
  <c r="Q327" i="18"/>
  <c r="M328" i="16"/>
  <c r="N328" i="16"/>
  <c r="M328" i="8"/>
  <c r="N328" i="8"/>
  <c r="B328" i="18"/>
  <c r="H328" i="18"/>
  <c r="J328" i="18"/>
  <c r="K328" i="18"/>
  <c r="M328" i="18"/>
  <c r="N328" i="18"/>
  <c r="P328" i="18"/>
  <c r="Q328" i="18"/>
  <c r="M329" i="16"/>
  <c r="N329" i="16"/>
  <c r="M329" i="8"/>
  <c r="N329" i="8"/>
  <c r="B329" i="18"/>
  <c r="H329" i="18"/>
  <c r="J329" i="18"/>
  <c r="K329" i="18"/>
  <c r="M329" i="18"/>
  <c r="N329" i="18"/>
  <c r="P329" i="18"/>
  <c r="Q329" i="18"/>
  <c r="M330" i="16"/>
  <c r="N330" i="16"/>
  <c r="M330" i="8"/>
  <c r="N330" i="8"/>
  <c r="B330" i="18"/>
  <c r="H330" i="18"/>
  <c r="J330" i="18"/>
  <c r="K330" i="18"/>
  <c r="M330" i="18"/>
  <c r="N330" i="18"/>
  <c r="P330" i="18"/>
  <c r="Q330" i="18"/>
  <c r="M331" i="16"/>
  <c r="N331" i="16"/>
  <c r="M331" i="8"/>
  <c r="N331" i="8"/>
  <c r="B331" i="18"/>
  <c r="H331" i="18"/>
  <c r="J331" i="18"/>
  <c r="K331" i="18"/>
  <c r="M331" i="18"/>
  <c r="N331" i="18"/>
  <c r="P331" i="18"/>
  <c r="Q331" i="18"/>
  <c r="M332" i="16"/>
  <c r="N332" i="16"/>
  <c r="M332" i="8"/>
  <c r="N332" i="8"/>
  <c r="B332" i="18"/>
  <c r="H332" i="18"/>
  <c r="J332" i="18"/>
  <c r="K332" i="18"/>
  <c r="M332" i="18"/>
  <c r="N332" i="18"/>
  <c r="P332" i="18"/>
  <c r="Q332" i="18"/>
  <c r="M333" i="16"/>
  <c r="N333" i="16"/>
  <c r="M333" i="8"/>
  <c r="N333" i="8"/>
  <c r="B333" i="18"/>
  <c r="H333" i="18"/>
  <c r="J333" i="18"/>
  <c r="K333" i="18"/>
  <c r="M333" i="18"/>
  <c r="N333" i="18"/>
  <c r="P333" i="18"/>
  <c r="Q333" i="18"/>
  <c r="M334" i="16"/>
  <c r="N334" i="16"/>
  <c r="M334" i="8"/>
  <c r="N334" i="8"/>
  <c r="B334" i="18"/>
  <c r="H334" i="18"/>
  <c r="J334" i="18"/>
  <c r="K334" i="18"/>
  <c r="M334" i="18"/>
  <c r="N334" i="18"/>
  <c r="P334" i="18"/>
  <c r="Q334" i="18"/>
  <c r="M335" i="16"/>
  <c r="N335" i="16"/>
  <c r="M335" i="8"/>
  <c r="N335" i="8"/>
  <c r="B335" i="18"/>
  <c r="H335" i="18"/>
  <c r="J335" i="18"/>
  <c r="K335" i="18"/>
  <c r="M335" i="18"/>
  <c r="N335" i="18"/>
  <c r="P335" i="18"/>
  <c r="Q335" i="18"/>
  <c r="M336" i="16"/>
  <c r="N336" i="16"/>
  <c r="M336" i="8"/>
  <c r="N336" i="8"/>
  <c r="B336" i="18"/>
  <c r="H336" i="18"/>
  <c r="J336" i="18"/>
  <c r="K336" i="18"/>
  <c r="M336" i="18"/>
  <c r="N336" i="18"/>
  <c r="P336" i="18"/>
  <c r="Q336" i="18"/>
  <c r="M337" i="16"/>
  <c r="N337" i="16"/>
  <c r="M337" i="8"/>
  <c r="N337" i="8"/>
  <c r="B337" i="18"/>
  <c r="H337" i="18"/>
  <c r="J337" i="18"/>
  <c r="K337" i="18"/>
  <c r="M337" i="18"/>
  <c r="N337" i="18"/>
  <c r="P337" i="18"/>
  <c r="Q337" i="18"/>
  <c r="M338" i="16"/>
  <c r="N338" i="16"/>
  <c r="M338" i="8"/>
  <c r="N338" i="8"/>
  <c r="B338" i="18"/>
  <c r="H338" i="18"/>
  <c r="J338" i="18"/>
  <c r="K338" i="18"/>
  <c r="M338" i="18"/>
  <c r="N338" i="18"/>
  <c r="P338" i="18"/>
  <c r="Q338" i="18"/>
  <c r="M339" i="16"/>
  <c r="N339" i="16"/>
  <c r="M339" i="8"/>
  <c r="N339" i="8"/>
  <c r="B339" i="18"/>
  <c r="H339" i="18"/>
  <c r="J339" i="18"/>
  <c r="K339" i="18"/>
  <c r="M339" i="18"/>
  <c r="N339" i="18"/>
  <c r="P339" i="18"/>
  <c r="Q339" i="18"/>
  <c r="M340" i="16"/>
  <c r="N340" i="16"/>
  <c r="M340" i="8"/>
  <c r="N340" i="8"/>
  <c r="B340" i="18"/>
  <c r="H340" i="18"/>
  <c r="J340" i="18"/>
  <c r="K340" i="18"/>
  <c r="M340" i="18"/>
  <c r="N340" i="18"/>
  <c r="P340" i="18"/>
  <c r="Q340" i="18"/>
  <c r="M341" i="16"/>
  <c r="N341" i="16"/>
  <c r="M341" i="8"/>
  <c r="N341" i="8"/>
  <c r="B341" i="18"/>
  <c r="H341" i="18"/>
  <c r="J341" i="18"/>
  <c r="K341" i="18"/>
  <c r="M341" i="18"/>
  <c r="N341" i="18"/>
  <c r="P341" i="18"/>
  <c r="Q341" i="18"/>
  <c r="M342" i="16"/>
  <c r="N342" i="16"/>
  <c r="M342" i="8"/>
  <c r="N342" i="8"/>
  <c r="B342" i="18"/>
  <c r="H342" i="18"/>
  <c r="J342" i="18"/>
  <c r="K342" i="18"/>
  <c r="M342" i="18"/>
  <c r="N342" i="18"/>
  <c r="P342" i="18"/>
  <c r="Q342" i="18"/>
  <c r="M343" i="16"/>
  <c r="N343" i="16"/>
  <c r="M343" i="8"/>
  <c r="N343" i="8"/>
  <c r="B343" i="18"/>
  <c r="H343" i="18"/>
  <c r="J343" i="18"/>
  <c r="K343" i="18"/>
  <c r="M343" i="18"/>
  <c r="N343" i="18"/>
  <c r="P343" i="18"/>
  <c r="Q343" i="18"/>
  <c r="M344" i="16"/>
  <c r="N344" i="16"/>
  <c r="M344" i="8"/>
  <c r="N344" i="8"/>
  <c r="B344" i="18"/>
  <c r="H344" i="18"/>
  <c r="J344" i="18"/>
  <c r="K344" i="18"/>
  <c r="M344" i="18"/>
  <c r="N344" i="18"/>
  <c r="P344" i="18"/>
  <c r="Q344" i="18"/>
  <c r="M345" i="16"/>
  <c r="N345" i="16"/>
  <c r="M345" i="8"/>
  <c r="N345" i="8"/>
  <c r="B345" i="18"/>
  <c r="H345" i="18"/>
  <c r="J345" i="18"/>
  <c r="K345" i="18"/>
  <c r="M345" i="18"/>
  <c r="N345" i="18"/>
  <c r="P345" i="18"/>
  <c r="Q345" i="18"/>
  <c r="M346" i="16"/>
  <c r="N346" i="16"/>
  <c r="M346" i="8"/>
  <c r="N346" i="8"/>
  <c r="B346" i="18"/>
  <c r="H346" i="18"/>
  <c r="J346" i="18"/>
  <c r="K346" i="18"/>
  <c r="M346" i="18"/>
  <c r="N346" i="18"/>
  <c r="P346" i="18"/>
  <c r="Q346" i="18"/>
  <c r="M347" i="16"/>
  <c r="N347" i="16"/>
  <c r="M347" i="8"/>
  <c r="N347" i="8"/>
  <c r="B347" i="18"/>
  <c r="H347" i="18"/>
  <c r="J347" i="18"/>
  <c r="K347" i="18"/>
  <c r="M347" i="18"/>
  <c r="N347" i="18"/>
  <c r="P347" i="18"/>
  <c r="Q347" i="18"/>
  <c r="M348" i="16"/>
  <c r="N348" i="16"/>
  <c r="M348" i="8"/>
  <c r="N348" i="8"/>
  <c r="B348" i="18"/>
  <c r="H348" i="18"/>
  <c r="J348" i="18"/>
  <c r="K348" i="18"/>
  <c r="M348" i="18"/>
  <c r="N348" i="18"/>
  <c r="P348" i="18"/>
  <c r="Q348" i="18"/>
  <c r="M349" i="16"/>
  <c r="N349" i="16"/>
  <c r="M349" i="8"/>
  <c r="N349" i="8"/>
  <c r="B349" i="18"/>
  <c r="H349" i="18"/>
  <c r="J349" i="18"/>
  <c r="K349" i="18"/>
  <c r="M349" i="18"/>
  <c r="N349" i="18"/>
  <c r="P349" i="18"/>
  <c r="Q349" i="18"/>
  <c r="M350" i="16"/>
  <c r="N350" i="16"/>
  <c r="M350" i="8"/>
  <c r="N350" i="8"/>
  <c r="B350" i="18"/>
  <c r="H350" i="18"/>
  <c r="J350" i="18"/>
  <c r="K350" i="18"/>
  <c r="M350" i="18"/>
  <c r="N350" i="18"/>
  <c r="P350" i="18"/>
  <c r="Q350" i="18"/>
  <c r="M351" i="16"/>
  <c r="N351" i="16"/>
  <c r="M351" i="8"/>
  <c r="N351" i="8"/>
  <c r="B351" i="18"/>
  <c r="H351" i="18"/>
  <c r="J351" i="18"/>
  <c r="K351" i="18"/>
  <c r="M351" i="18"/>
  <c r="N351" i="18"/>
  <c r="P351" i="18"/>
  <c r="Q351" i="18"/>
  <c r="M352" i="16"/>
  <c r="N352" i="16"/>
  <c r="M352" i="8"/>
  <c r="N352" i="8"/>
  <c r="B352" i="18"/>
  <c r="H352" i="18"/>
  <c r="J352" i="18"/>
  <c r="K352" i="18"/>
  <c r="M352" i="18"/>
  <c r="N352" i="18"/>
  <c r="P352" i="18"/>
  <c r="Q352" i="18"/>
  <c r="M353" i="16"/>
  <c r="N353" i="16"/>
  <c r="M353" i="8"/>
  <c r="N353" i="8"/>
  <c r="B353" i="18"/>
  <c r="H353" i="18"/>
  <c r="J353" i="18"/>
  <c r="K353" i="18"/>
  <c r="M353" i="18"/>
  <c r="N353" i="18"/>
  <c r="P353" i="18"/>
  <c r="Q353" i="18"/>
  <c r="M354" i="16"/>
  <c r="N354" i="16"/>
  <c r="M354" i="8"/>
  <c r="N354" i="8"/>
  <c r="B354" i="18"/>
  <c r="H354" i="18"/>
  <c r="J354" i="18"/>
  <c r="K354" i="18"/>
  <c r="M354" i="18"/>
  <c r="N354" i="18"/>
  <c r="P354" i="18"/>
  <c r="Q354" i="18"/>
  <c r="M355" i="16"/>
  <c r="N355" i="16"/>
  <c r="M355" i="8"/>
  <c r="N355" i="8"/>
  <c r="B355" i="18"/>
  <c r="H355" i="18"/>
  <c r="J355" i="18"/>
  <c r="K355" i="18"/>
  <c r="M355" i="18"/>
  <c r="N355" i="18"/>
  <c r="P355" i="18"/>
  <c r="Q355" i="18"/>
  <c r="M356" i="16"/>
  <c r="N356" i="16"/>
  <c r="M356" i="8"/>
  <c r="N356" i="8"/>
  <c r="B356" i="18"/>
  <c r="H356" i="18"/>
  <c r="J356" i="18"/>
  <c r="K356" i="18"/>
  <c r="M356" i="18"/>
  <c r="N356" i="18"/>
  <c r="P356" i="18"/>
  <c r="Q356" i="18"/>
  <c r="M357" i="16"/>
  <c r="N357" i="16"/>
  <c r="M357" i="8"/>
  <c r="N357" i="8"/>
  <c r="B357" i="18"/>
  <c r="H357" i="18"/>
  <c r="J357" i="18"/>
  <c r="K357" i="18"/>
  <c r="M357" i="18"/>
  <c r="N357" i="18"/>
  <c r="P357" i="18"/>
  <c r="Q357" i="18"/>
  <c r="M358" i="16"/>
  <c r="N358" i="16"/>
  <c r="M358" i="8"/>
  <c r="N358" i="8"/>
  <c r="B358" i="18"/>
  <c r="H358" i="18"/>
  <c r="J358" i="18"/>
  <c r="K358" i="18"/>
  <c r="M358" i="18"/>
  <c r="N358" i="18"/>
  <c r="P358" i="18"/>
  <c r="Q358" i="18"/>
  <c r="M359" i="16"/>
  <c r="N359" i="16"/>
  <c r="M359" i="8"/>
  <c r="N359" i="8"/>
  <c r="B359" i="18"/>
  <c r="H359" i="18"/>
  <c r="J359" i="18"/>
  <c r="K359" i="18"/>
  <c r="M359" i="18"/>
  <c r="N359" i="18"/>
  <c r="P359" i="18"/>
  <c r="Q359" i="18"/>
  <c r="M360" i="16"/>
  <c r="N360" i="16"/>
  <c r="M360" i="8"/>
  <c r="N360" i="8"/>
  <c r="B360" i="18"/>
  <c r="H360" i="18"/>
  <c r="J360" i="18"/>
  <c r="K360" i="18"/>
  <c r="M360" i="18"/>
  <c r="N360" i="18"/>
  <c r="P360" i="18"/>
  <c r="Q360" i="18"/>
  <c r="M361" i="16"/>
  <c r="N361" i="16"/>
  <c r="M361" i="8"/>
  <c r="N361" i="8"/>
  <c r="B361" i="18"/>
  <c r="H361" i="18"/>
  <c r="J361" i="18"/>
  <c r="K361" i="18"/>
  <c r="M361" i="18"/>
  <c r="N361" i="18"/>
  <c r="P361" i="18"/>
  <c r="Q361" i="18"/>
  <c r="M362" i="16"/>
  <c r="N362" i="16"/>
  <c r="M362" i="8"/>
  <c r="N362" i="8"/>
  <c r="B362" i="18"/>
  <c r="H362" i="18"/>
  <c r="J362" i="18"/>
  <c r="K362" i="18"/>
  <c r="M362" i="18"/>
  <c r="N362" i="18"/>
  <c r="P362" i="18"/>
  <c r="Q362" i="18"/>
  <c r="M363" i="16"/>
  <c r="N363" i="16"/>
  <c r="M363" i="8"/>
  <c r="N363" i="8"/>
  <c r="B363" i="18"/>
  <c r="H363" i="18"/>
  <c r="J363" i="18"/>
  <c r="K363" i="18"/>
  <c r="M363" i="18"/>
  <c r="N363" i="18"/>
  <c r="P363" i="18"/>
  <c r="Q363" i="18"/>
  <c r="M364" i="16"/>
  <c r="N364" i="16"/>
  <c r="M364" i="8"/>
  <c r="N364" i="8"/>
  <c r="B364" i="18"/>
  <c r="H364" i="18"/>
  <c r="J364" i="18"/>
  <c r="K364" i="18"/>
  <c r="M364" i="18"/>
  <c r="N364" i="18"/>
  <c r="P364" i="18"/>
  <c r="Q364" i="18"/>
  <c r="M365" i="16"/>
  <c r="N365" i="16"/>
  <c r="M365" i="8"/>
  <c r="N365" i="8"/>
  <c r="B365" i="18"/>
  <c r="H365" i="18"/>
  <c r="J365" i="18"/>
  <c r="K365" i="18"/>
  <c r="M365" i="18"/>
  <c r="N365" i="18"/>
  <c r="P365" i="18"/>
  <c r="Q365" i="18"/>
  <c r="M366" i="16"/>
  <c r="N366" i="16"/>
  <c r="M366" i="8"/>
  <c r="N366" i="8"/>
  <c r="B366" i="18"/>
  <c r="H366" i="18"/>
  <c r="J366" i="18"/>
  <c r="K366" i="18"/>
  <c r="M366" i="18"/>
  <c r="N366" i="18"/>
  <c r="P366" i="18"/>
  <c r="Q366" i="18"/>
  <c r="M367" i="16"/>
  <c r="N367" i="16"/>
  <c r="M367" i="8"/>
  <c r="N367" i="8"/>
  <c r="B367" i="18"/>
  <c r="H367" i="18"/>
  <c r="J367" i="18"/>
  <c r="K367" i="18"/>
  <c r="M367" i="18"/>
  <c r="N367" i="18"/>
  <c r="P367" i="18"/>
  <c r="Q367" i="18"/>
  <c r="M368" i="16"/>
  <c r="N368" i="16"/>
  <c r="M368" i="8"/>
  <c r="N368" i="8"/>
  <c r="B368" i="18"/>
  <c r="H368" i="18"/>
  <c r="J368" i="18"/>
  <c r="K368" i="18"/>
  <c r="M368" i="18"/>
  <c r="N368" i="18"/>
  <c r="P368" i="18"/>
  <c r="Q368" i="18"/>
  <c r="M369" i="16"/>
  <c r="N369" i="16"/>
  <c r="M369" i="8"/>
  <c r="N369" i="8"/>
  <c r="B369" i="18"/>
  <c r="H369" i="18"/>
  <c r="J369" i="18"/>
  <c r="K369" i="18"/>
  <c r="M369" i="18"/>
  <c r="N369" i="18"/>
  <c r="P369" i="18"/>
  <c r="Q369" i="18"/>
  <c r="M370" i="16"/>
  <c r="N370" i="16"/>
  <c r="M370" i="8"/>
  <c r="N370" i="8"/>
  <c r="B370" i="18"/>
  <c r="H370" i="18"/>
  <c r="J370" i="18"/>
  <c r="K370" i="18"/>
  <c r="M370" i="18"/>
  <c r="N370" i="18"/>
  <c r="P370" i="18"/>
  <c r="Q370" i="18"/>
  <c r="M371" i="16"/>
  <c r="N371" i="16"/>
  <c r="M371" i="8"/>
  <c r="N371" i="8"/>
  <c r="B371" i="18"/>
  <c r="H371" i="18"/>
  <c r="J371" i="18"/>
  <c r="K371" i="18"/>
  <c r="M371" i="18"/>
  <c r="N371" i="18"/>
  <c r="P371" i="18"/>
  <c r="Q371" i="18"/>
  <c r="M372" i="16"/>
  <c r="N372" i="16"/>
  <c r="M372" i="8"/>
  <c r="N372" i="8"/>
  <c r="B372" i="18"/>
  <c r="H372" i="18"/>
  <c r="J372" i="18"/>
  <c r="K372" i="18"/>
  <c r="M372" i="18"/>
  <c r="N372" i="18"/>
  <c r="P372" i="18"/>
  <c r="Q372" i="18"/>
  <c r="M373" i="16"/>
  <c r="N373" i="16"/>
  <c r="M373" i="8"/>
  <c r="N373" i="8"/>
  <c r="B373" i="18"/>
  <c r="H373" i="18"/>
  <c r="J373" i="18"/>
  <c r="K373" i="18"/>
  <c r="M373" i="18"/>
  <c r="N373" i="18"/>
  <c r="P373" i="18"/>
  <c r="Q373" i="18"/>
  <c r="M374" i="16"/>
  <c r="N374" i="16"/>
  <c r="M374" i="8"/>
  <c r="N374" i="8"/>
  <c r="B374" i="18"/>
  <c r="H374" i="18"/>
  <c r="J374" i="18"/>
  <c r="K374" i="18"/>
  <c r="M374" i="18"/>
  <c r="N374" i="18"/>
  <c r="P374" i="18"/>
  <c r="Q374" i="18"/>
  <c r="M375" i="16"/>
  <c r="N375" i="16"/>
  <c r="M375" i="8"/>
  <c r="N375" i="8"/>
  <c r="B375" i="18"/>
  <c r="H375" i="18"/>
  <c r="J375" i="18"/>
  <c r="K375" i="18"/>
  <c r="M375" i="18"/>
  <c r="N375" i="18"/>
  <c r="P375" i="18"/>
  <c r="Q375" i="18"/>
  <c r="M376" i="16"/>
  <c r="N376" i="16"/>
  <c r="M376" i="8"/>
  <c r="N376" i="8"/>
  <c r="B376" i="18"/>
  <c r="H376" i="18"/>
  <c r="J376" i="18"/>
  <c r="K376" i="18"/>
  <c r="M376" i="18"/>
  <c r="N376" i="18"/>
  <c r="P376" i="18"/>
  <c r="Q376" i="18"/>
  <c r="M377" i="16"/>
  <c r="N377" i="16"/>
  <c r="M377" i="8"/>
  <c r="N377" i="8"/>
  <c r="B377" i="18"/>
  <c r="H377" i="18"/>
  <c r="J377" i="18"/>
  <c r="K377" i="18"/>
  <c r="M377" i="18"/>
  <c r="N377" i="18"/>
  <c r="P377" i="18"/>
  <c r="Q377" i="18"/>
  <c r="M378" i="16"/>
  <c r="N378" i="16"/>
  <c r="M378" i="8"/>
  <c r="N378" i="8"/>
  <c r="B378" i="18"/>
  <c r="H378" i="18"/>
  <c r="J378" i="18"/>
  <c r="K378" i="18"/>
  <c r="M378" i="18"/>
  <c r="N378" i="18"/>
  <c r="P378" i="18"/>
  <c r="Q378" i="18"/>
  <c r="M379" i="16"/>
  <c r="N379" i="16"/>
  <c r="M379" i="8"/>
  <c r="N379" i="8"/>
  <c r="B379" i="18"/>
  <c r="H379" i="18"/>
  <c r="J379" i="18"/>
  <c r="K379" i="18"/>
  <c r="M379" i="18"/>
  <c r="N379" i="18"/>
  <c r="P379" i="18"/>
  <c r="Q379" i="18"/>
  <c r="M380" i="16"/>
  <c r="N380" i="16"/>
  <c r="M380" i="8"/>
  <c r="N380" i="8"/>
  <c r="B380" i="18"/>
  <c r="H380" i="18"/>
  <c r="J380" i="18"/>
  <c r="K380" i="18"/>
  <c r="M380" i="18"/>
  <c r="N380" i="18"/>
  <c r="P380" i="18"/>
  <c r="Q380" i="18"/>
  <c r="M381" i="16"/>
  <c r="N381" i="16"/>
  <c r="M381" i="8"/>
  <c r="N381" i="8"/>
  <c r="B381" i="18"/>
  <c r="H381" i="18"/>
  <c r="J381" i="18"/>
  <c r="K381" i="18"/>
  <c r="M381" i="18"/>
  <c r="N381" i="18"/>
  <c r="P381" i="18"/>
  <c r="Q381" i="18"/>
  <c r="M382" i="16"/>
  <c r="N382" i="16"/>
  <c r="M382" i="8"/>
  <c r="N382" i="8"/>
  <c r="B382" i="18"/>
  <c r="H382" i="18"/>
  <c r="J382" i="18"/>
  <c r="K382" i="18"/>
  <c r="M382" i="18"/>
  <c r="N382" i="18"/>
  <c r="P382" i="18"/>
  <c r="Q382" i="18"/>
  <c r="M383" i="16"/>
  <c r="N383" i="16"/>
  <c r="M383" i="8"/>
  <c r="N383" i="8"/>
  <c r="B383" i="18"/>
  <c r="H383" i="18"/>
  <c r="J383" i="18"/>
  <c r="K383" i="18"/>
  <c r="M383" i="18"/>
  <c r="N383" i="18"/>
  <c r="P383" i="18"/>
  <c r="Q383" i="18"/>
  <c r="M384" i="16"/>
  <c r="N384" i="16"/>
  <c r="M384" i="8"/>
  <c r="N384" i="8"/>
  <c r="B384" i="18"/>
  <c r="H384" i="18"/>
  <c r="J384" i="18"/>
  <c r="K384" i="18"/>
  <c r="M384" i="18"/>
  <c r="N384" i="18"/>
  <c r="P384" i="18"/>
  <c r="Q384" i="18"/>
  <c r="M385" i="16"/>
  <c r="N385" i="16"/>
  <c r="M385" i="8"/>
  <c r="N385" i="8"/>
  <c r="B385" i="18"/>
  <c r="H385" i="18"/>
  <c r="J385" i="18"/>
  <c r="K385" i="18"/>
  <c r="M385" i="18"/>
  <c r="N385" i="18"/>
  <c r="P385" i="18"/>
  <c r="Q385" i="18"/>
  <c r="M386" i="16"/>
  <c r="N386" i="16"/>
  <c r="M386" i="8"/>
  <c r="N386" i="8"/>
  <c r="B386" i="18"/>
  <c r="H386" i="18"/>
  <c r="J386" i="18"/>
  <c r="K386" i="18"/>
  <c r="M386" i="18"/>
  <c r="N386" i="18"/>
  <c r="P386" i="18"/>
  <c r="Q386" i="18"/>
  <c r="M387" i="16"/>
  <c r="N387" i="16"/>
  <c r="M387" i="8"/>
  <c r="N387" i="8"/>
  <c r="B387" i="18"/>
  <c r="H387" i="18"/>
  <c r="J387" i="18"/>
  <c r="K387" i="18"/>
  <c r="M387" i="18"/>
  <c r="N387" i="18"/>
  <c r="P387" i="18"/>
  <c r="Q387" i="18"/>
  <c r="M388" i="16"/>
  <c r="N388" i="16"/>
  <c r="M388" i="8"/>
  <c r="N388" i="8"/>
  <c r="B388" i="18"/>
  <c r="H388" i="18"/>
  <c r="J388" i="18"/>
  <c r="K388" i="18"/>
  <c r="M388" i="18"/>
  <c r="N388" i="18"/>
  <c r="P388" i="18"/>
  <c r="Q388" i="18"/>
  <c r="M389" i="16"/>
  <c r="N389" i="16"/>
  <c r="M389" i="8"/>
  <c r="N389" i="8"/>
  <c r="B389" i="18"/>
  <c r="H389" i="18"/>
  <c r="J389" i="18"/>
  <c r="K389" i="18"/>
  <c r="M389" i="18"/>
  <c r="N389" i="18"/>
  <c r="P389" i="18"/>
  <c r="Q389" i="18"/>
  <c r="M390" i="16"/>
  <c r="N390" i="16"/>
  <c r="M390" i="8"/>
  <c r="N390" i="8"/>
  <c r="B390" i="18"/>
  <c r="H390" i="18"/>
  <c r="J390" i="18"/>
  <c r="K390" i="18"/>
  <c r="M390" i="18"/>
  <c r="N390" i="18"/>
  <c r="P390" i="18"/>
  <c r="Q390" i="18"/>
  <c r="M391" i="16"/>
  <c r="N391" i="16"/>
  <c r="M391" i="8"/>
  <c r="N391" i="8"/>
  <c r="B391" i="18"/>
  <c r="H391" i="18"/>
  <c r="J391" i="18"/>
  <c r="K391" i="18"/>
  <c r="M391" i="18"/>
  <c r="N391" i="18"/>
  <c r="P391" i="18"/>
  <c r="Q391" i="18"/>
  <c r="M392" i="16"/>
  <c r="N392" i="16"/>
  <c r="M392" i="8"/>
  <c r="N392" i="8"/>
  <c r="B392" i="18"/>
  <c r="H392" i="18"/>
  <c r="J392" i="18"/>
  <c r="K392" i="18"/>
  <c r="M392" i="18"/>
  <c r="N392" i="18"/>
  <c r="P392" i="18"/>
  <c r="Q392" i="18"/>
  <c r="M393" i="16"/>
  <c r="N393" i="16"/>
  <c r="M393" i="8"/>
  <c r="N393" i="8"/>
  <c r="B393" i="18"/>
  <c r="H393" i="18"/>
  <c r="J393" i="18"/>
  <c r="K393" i="18"/>
  <c r="M393" i="18"/>
  <c r="N393" i="18"/>
  <c r="P393" i="18"/>
  <c r="Q393" i="18"/>
  <c r="M394" i="16"/>
  <c r="N394" i="16"/>
  <c r="M394" i="8"/>
  <c r="N394" i="8"/>
  <c r="B394" i="18"/>
  <c r="H394" i="18"/>
  <c r="J394" i="18"/>
  <c r="K394" i="18"/>
  <c r="M394" i="18"/>
  <c r="N394" i="18"/>
  <c r="P394" i="18"/>
  <c r="Q394" i="18"/>
  <c r="M395" i="16"/>
  <c r="N395" i="16"/>
  <c r="M395" i="8"/>
  <c r="N395" i="8"/>
  <c r="B395" i="18"/>
  <c r="H395" i="18"/>
  <c r="J395" i="18"/>
  <c r="K395" i="18"/>
  <c r="M395" i="18"/>
  <c r="N395" i="18"/>
  <c r="P395" i="18"/>
  <c r="Q395" i="18"/>
  <c r="M396" i="16"/>
  <c r="N396" i="16"/>
  <c r="M396" i="8"/>
  <c r="N396" i="8"/>
  <c r="B396" i="18"/>
  <c r="H396" i="18"/>
  <c r="J396" i="18"/>
  <c r="K396" i="18"/>
  <c r="M396" i="18"/>
  <c r="N396" i="18"/>
  <c r="P396" i="18"/>
  <c r="Q396" i="18"/>
  <c r="M397" i="16"/>
  <c r="N397" i="16"/>
  <c r="M397" i="8"/>
  <c r="N397" i="8"/>
  <c r="B397" i="18"/>
  <c r="H397" i="18"/>
  <c r="J397" i="18"/>
  <c r="K397" i="18"/>
  <c r="M397" i="18"/>
  <c r="N397" i="18"/>
  <c r="P397" i="18"/>
  <c r="Q397" i="18"/>
  <c r="M398" i="16"/>
  <c r="N398" i="16"/>
  <c r="M398" i="8"/>
  <c r="N398" i="8"/>
  <c r="B398" i="18"/>
  <c r="H398" i="18"/>
  <c r="J398" i="18"/>
  <c r="K398" i="18"/>
  <c r="M398" i="18"/>
  <c r="N398" i="18"/>
  <c r="P398" i="18"/>
  <c r="Q398" i="18"/>
  <c r="M399" i="16"/>
  <c r="N399" i="16"/>
  <c r="M399" i="8"/>
  <c r="N399" i="8"/>
  <c r="B399" i="18"/>
  <c r="H399" i="18"/>
  <c r="J399" i="18"/>
  <c r="K399" i="18"/>
  <c r="M399" i="18"/>
  <c r="N399" i="18"/>
  <c r="P399" i="18"/>
  <c r="Q399" i="18"/>
  <c r="M400" i="16"/>
  <c r="N400" i="16"/>
  <c r="M400" i="8"/>
  <c r="N400" i="8"/>
  <c r="B400" i="18"/>
  <c r="H400" i="18"/>
  <c r="J400" i="18"/>
  <c r="K400" i="18"/>
  <c r="M400" i="18"/>
  <c r="N400" i="18"/>
  <c r="P400" i="18"/>
  <c r="Q400" i="18"/>
  <c r="M401" i="16"/>
  <c r="N401" i="16"/>
  <c r="M401" i="8"/>
  <c r="N401" i="8"/>
  <c r="B401" i="18"/>
  <c r="H401" i="18"/>
  <c r="J401" i="18"/>
  <c r="K401" i="18"/>
  <c r="M401" i="18"/>
  <c r="N401" i="18"/>
  <c r="P401" i="18"/>
  <c r="Q401" i="18"/>
  <c r="M402" i="16"/>
  <c r="N402" i="16"/>
  <c r="M402" i="8"/>
  <c r="N402" i="8"/>
  <c r="B402" i="18"/>
  <c r="H402" i="18"/>
  <c r="J402" i="18"/>
  <c r="K402" i="18"/>
  <c r="M402" i="18"/>
  <c r="N402" i="18"/>
  <c r="P402" i="18"/>
  <c r="Q402" i="18"/>
  <c r="M403" i="16"/>
  <c r="N403" i="16"/>
  <c r="M403" i="8"/>
  <c r="N403" i="8"/>
  <c r="B403" i="18"/>
  <c r="H403" i="18"/>
  <c r="J403" i="18"/>
  <c r="K403" i="18"/>
  <c r="M403" i="18"/>
  <c r="N403" i="18"/>
  <c r="P403" i="18"/>
  <c r="Q403" i="18"/>
  <c r="M404" i="16"/>
  <c r="N404" i="16"/>
  <c r="M404" i="8"/>
  <c r="N404" i="8"/>
  <c r="B404" i="18"/>
  <c r="H404" i="18"/>
  <c r="J404" i="18"/>
  <c r="K404" i="18"/>
  <c r="M404" i="18"/>
  <c r="N404" i="18"/>
  <c r="P404" i="18"/>
  <c r="Q404" i="18"/>
  <c r="M405" i="16"/>
  <c r="N405" i="16"/>
  <c r="M405" i="8"/>
  <c r="N405" i="8"/>
  <c r="B405" i="18"/>
  <c r="H405" i="18"/>
  <c r="J405" i="18"/>
  <c r="K405" i="18"/>
  <c r="M405" i="18"/>
  <c r="N405" i="18"/>
  <c r="P405" i="18"/>
  <c r="Q405" i="18"/>
  <c r="M406" i="16"/>
  <c r="N406" i="16"/>
  <c r="M406" i="8"/>
  <c r="N406" i="8"/>
  <c r="B406" i="18"/>
  <c r="H406" i="18"/>
  <c r="J406" i="18"/>
  <c r="K406" i="18"/>
  <c r="M406" i="18"/>
  <c r="N406" i="18"/>
  <c r="P406" i="18"/>
  <c r="Q406" i="18"/>
  <c r="M407" i="16"/>
  <c r="N407" i="16"/>
  <c r="M407" i="8"/>
  <c r="N407" i="8"/>
  <c r="B407" i="18"/>
  <c r="H407" i="18"/>
  <c r="J407" i="18"/>
  <c r="K407" i="18"/>
  <c r="M407" i="18"/>
  <c r="N407" i="18"/>
  <c r="P407" i="18"/>
  <c r="Q407" i="18"/>
  <c r="M408" i="16"/>
  <c r="N408" i="16"/>
  <c r="M408" i="8"/>
  <c r="N408" i="8"/>
  <c r="B408" i="18"/>
  <c r="H408" i="18"/>
  <c r="J408" i="18"/>
  <c r="K408" i="18"/>
  <c r="M408" i="18"/>
  <c r="N408" i="18"/>
  <c r="P408" i="18"/>
  <c r="Q408" i="18"/>
  <c r="M409" i="16"/>
  <c r="N409" i="16"/>
  <c r="M409" i="8"/>
  <c r="N409" i="8"/>
  <c r="B409" i="18"/>
  <c r="H409" i="18"/>
  <c r="J409" i="18"/>
  <c r="K409" i="18"/>
  <c r="M409" i="18"/>
  <c r="N409" i="18"/>
  <c r="P409" i="18"/>
  <c r="Q409" i="18"/>
  <c r="M410" i="16"/>
  <c r="N410" i="16"/>
  <c r="M410" i="8"/>
  <c r="N410" i="8"/>
  <c r="B410" i="18"/>
  <c r="H410" i="18"/>
  <c r="J410" i="18"/>
  <c r="K410" i="18"/>
  <c r="M410" i="18"/>
  <c r="N410" i="18"/>
  <c r="P410" i="18"/>
  <c r="Q410" i="18"/>
  <c r="M411" i="16"/>
  <c r="N411" i="16"/>
  <c r="M411" i="8"/>
  <c r="N411" i="8"/>
  <c r="B411" i="18"/>
  <c r="H411" i="18"/>
  <c r="J411" i="18"/>
  <c r="K411" i="18"/>
  <c r="M411" i="18"/>
  <c r="N411" i="18"/>
  <c r="P411" i="18"/>
  <c r="Q411" i="18"/>
  <c r="M412" i="16"/>
  <c r="N412" i="16"/>
  <c r="M412" i="8"/>
  <c r="N412" i="8"/>
  <c r="B412" i="18"/>
  <c r="H412" i="18"/>
  <c r="J412" i="18"/>
  <c r="K412" i="18"/>
  <c r="M412" i="18"/>
  <c r="N412" i="18"/>
  <c r="P412" i="18"/>
  <c r="Q412" i="18"/>
  <c r="M413" i="16"/>
  <c r="N413" i="16"/>
  <c r="M413" i="8"/>
  <c r="N413" i="8"/>
  <c r="B413" i="18"/>
  <c r="H413" i="18"/>
  <c r="J413" i="18"/>
  <c r="K413" i="18"/>
  <c r="M413" i="18"/>
  <c r="N413" i="18"/>
  <c r="P413" i="18"/>
  <c r="Q413" i="18"/>
  <c r="M414" i="16"/>
  <c r="N414" i="16"/>
  <c r="M414" i="8"/>
  <c r="N414" i="8"/>
  <c r="B414" i="18"/>
  <c r="H414" i="18"/>
  <c r="J414" i="18"/>
  <c r="K414" i="18"/>
  <c r="M414" i="18"/>
  <c r="N414" i="18"/>
  <c r="P414" i="18"/>
  <c r="Q414" i="18"/>
  <c r="M415" i="16"/>
  <c r="N415" i="16"/>
  <c r="M415" i="8"/>
  <c r="N415" i="8"/>
  <c r="B415" i="18"/>
  <c r="H415" i="18"/>
  <c r="J415" i="18"/>
  <c r="K415" i="18"/>
  <c r="M415" i="18"/>
  <c r="N415" i="18"/>
  <c r="P415" i="18"/>
  <c r="Q415" i="18"/>
  <c r="M416" i="16"/>
  <c r="N416" i="16"/>
  <c r="M416" i="8"/>
  <c r="N416" i="8"/>
  <c r="B416" i="18"/>
  <c r="H416" i="18"/>
  <c r="J416" i="18"/>
  <c r="K416" i="18"/>
  <c r="M416" i="18"/>
  <c r="N416" i="18"/>
  <c r="P416" i="18"/>
  <c r="Q416" i="18"/>
  <c r="M417" i="16"/>
  <c r="N417" i="16"/>
  <c r="M417" i="8"/>
  <c r="N417" i="8"/>
  <c r="B417" i="18"/>
  <c r="H417" i="18"/>
  <c r="J417" i="18"/>
  <c r="K417" i="18"/>
  <c r="M417" i="18"/>
  <c r="N417" i="18"/>
  <c r="P417" i="18"/>
  <c r="Q417" i="18"/>
  <c r="M418" i="16"/>
  <c r="N418" i="16"/>
  <c r="M418" i="8"/>
  <c r="N418" i="8"/>
  <c r="B418" i="18"/>
  <c r="H418" i="18"/>
  <c r="J418" i="18"/>
  <c r="K418" i="18"/>
  <c r="M418" i="18"/>
  <c r="N418" i="18"/>
  <c r="P418" i="18"/>
  <c r="Q418" i="18"/>
  <c r="M419" i="16"/>
  <c r="N419" i="16"/>
  <c r="M419" i="8"/>
  <c r="N419" i="8"/>
  <c r="B419" i="18"/>
  <c r="H419" i="18"/>
  <c r="J419" i="18"/>
  <c r="K419" i="18"/>
  <c r="M419" i="18"/>
  <c r="N419" i="18"/>
  <c r="P419" i="18"/>
  <c r="Q419" i="18"/>
  <c r="M420" i="16"/>
  <c r="N420" i="16"/>
  <c r="M420" i="8"/>
  <c r="N420" i="8"/>
  <c r="B420" i="18"/>
  <c r="H420" i="18"/>
  <c r="J420" i="18"/>
  <c r="K420" i="18"/>
  <c r="M420" i="18"/>
  <c r="N420" i="18"/>
  <c r="P420" i="18"/>
  <c r="Q420" i="18"/>
  <c r="M421" i="16"/>
  <c r="N421" i="16"/>
  <c r="M421" i="8"/>
  <c r="N421" i="8"/>
  <c r="B421" i="18"/>
  <c r="H421" i="18"/>
  <c r="J421" i="18"/>
  <c r="K421" i="18"/>
  <c r="M421" i="18"/>
  <c r="N421" i="18"/>
  <c r="P421" i="18"/>
  <c r="Q421" i="18"/>
  <c r="M422" i="16"/>
  <c r="N422" i="16"/>
  <c r="M422" i="8"/>
  <c r="N422" i="8"/>
  <c r="B422" i="18"/>
  <c r="H422" i="18"/>
  <c r="J422" i="18"/>
  <c r="K422" i="18"/>
  <c r="M422" i="18"/>
  <c r="N422" i="18"/>
  <c r="P422" i="18"/>
  <c r="Q422" i="18"/>
  <c r="M423" i="16"/>
  <c r="N423" i="16"/>
  <c r="M423" i="8"/>
  <c r="N423" i="8"/>
  <c r="B423" i="18"/>
  <c r="H423" i="18"/>
  <c r="J423" i="18"/>
  <c r="K423" i="18"/>
  <c r="M423" i="18"/>
  <c r="N423" i="18"/>
  <c r="P423" i="18"/>
  <c r="Q423" i="18"/>
  <c r="M424" i="16"/>
  <c r="N424" i="16"/>
  <c r="M424" i="8"/>
  <c r="N424" i="8"/>
  <c r="B424" i="18"/>
  <c r="H424" i="18"/>
  <c r="J424" i="18"/>
  <c r="K424" i="18"/>
  <c r="M424" i="18"/>
  <c r="N424" i="18"/>
  <c r="P424" i="18"/>
  <c r="Q424" i="18"/>
  <c r="M425" i="16"/>
  <c r="N425" i="16"/>
  <c r="M425" i="8"/>
  <c r="N425" i="8"/>
  <c r="B425" i="18"/>
  <c r="H425" i="18"/>
  <c r="J425" i="18"/>
  <c r="K425" i="18"/>
  <c r="M425" i="18"/>
  <c r="N425" i="18"/>
  <c r="P425" i="18"/>
  <c r="Q425" i="18"/>
  <c r="M426" i="16"/>
  <c r="N426" i="16"/>
  <c r="M426" i="8"/>
  <c r="N426" i="8"/>
  <c r="B426" i="18"/>
  <c r="H426" i="18"/>
  <c r="J426" i="18"/>
  <c r="K426" i="18"/>
  <c r="M426" i="18"/>
  <c r="N426" i="18"/>
  <c r="P426" i="18"/>
  <c r="Q426" i="18"/>
  <c r="M427" i="16"/>
  <c r="N427" i="16"/>
  <c r="M427" i="8"/>
  <c r="N427" i="8"/>
  <c r="B427" i="18"/>
  <c r="H427" i="18"/>
  <c r="J427" i="18"/>
  <c r="K427" i="18"/>
  <c r="M427" i="18"/>
  <c r="N427" i="18"/>
  <c r="P427" i="18"/>
  <c r="Q427" i="18"/>
  <c r="M428" i="16"/>
  <c r="N428" i="16"/>
  <c r="M428" i="8"/>
  <c r="N428" i="8"/>
  <c r="B428" i="18"/>
  <c r="H428" i="18"/>
  <c r="J428" i="18"/>
  <c r="K428" i="18"/>
  <c r="M428" i="18"/>
  <c r="N428" i="18"/>
  <c r="P428" i="18"/>
  <c r="Q428" i="18"/>
  <c r="M429" i="16"/>
  <c r="N429" i="16"/>
  <c r="M429" i="8"/>
  <c r="N429" i="8"/>
  <c r="B429" i="18"/>
  <c r="H429" i="18"/>
  <c r="J429" i="18"/>
  <c r="K429" i="18"/>
  <c r="M429" i="18"/>
  <c r="N429" i="18"/>
  <c r="P429" i="18"/>
  <c r="Q429" i="18"/>
  <c r="M430" i="16"/>
  <c r="N430" i="16"/>
  <c r="M430" i="8"/>
  <c r="N430" i="8"/>
  <c r="B430" i="18"/>
  <c r="H430" i="18"/>
  <c r="J430" i="18"/>
  <c r="K430" i="18"/>
  <c r="M430" i="18"/>
  <c r="N430" i="18"/>
  <c r="P430" i="18"/>
  <c r="Q430" i="18"/>
  <c r="M431" i="16"/>
  <c r="N431" i="16"/>
  <c r="M431" i="8"/>
  <c r="N431" i="8"/>
  <c r="B431" i="18"/>
  <c r="H431" i="18"/>
  <c r="J431" i="18"/>
  <c r="K431" i="18"/>
  <c r="M431" i="18"/>
  <c r="N431" i="18"/>
  <c r="P431" i="18"/>
  <c r="Q431" i="18"/>
  <c r="M432" i="16"/>
  <c r="N432" i="16"/>
  <c r="M432" i="8"/>
  <c r="N432" i="8"/>
  <c r="B432" i="18"/>
  <c r="H432" i="18"/>
  <c r="J432" i="18"/>
  <c r="K432" i="18"/>
  <c r="M432" i="18"/>
  <c r="N432" i="18"/>
  <c r="P432" i="18"/>
  <c r="Q432" i="18"/>
  <c r="M433" i="16"/>
  <c r="N433" i="16"/>
  <c r="M433" i="8"/>
  <c r="N433" i="8"/>
  <c r="B433" i="18"/>
  <c r="H433" i="18"/>
  <c r="J433" i="18"/>
  <c r="K433" i="18"/>
  <c r="M433" i="18"/>
  <c r="N433" i="18"/>
  <c r="P433" i="18"/>
  <c r="Q433" i="18"/>
  <c r="M434" i="16"/>
  <c r="N434" i="16"/>
  <c r="M434" i="8"/>
  <c r="N434" i="8"/>
  <c r="B434" i="18"/>
  <c r="H434" i="18"/>
  <c r="J434" i="18"/>
  <c r="K434" i="18"/>
  <c r="M434" i="18"/>
  <c r="N434" i="18"/>
  <c r="P434" i="18"/>
  <c r="Q434" i="18"/>
  <c r="M435" i="16"/>
  <c r="N435" i="16"/>
  <c r="M435" i="8"/>
  <c r="N435" i="8"/>
  <c r="B435" i="18"/>
  <c r="H435" i="18"/>
  <c r="J435" i="18"/>
  <c r="K435" i="18"/>
  <c r="M435" i="18"/>
  <c r="N435" i="18"/>
  <c r="P435" i="18"/>
  <c r="Q435" i="18"/>
  <c r="M436" i="16"/>
  <c r="N436" i="16"/>
  <c r="M436" i="8"/>
  <c r="N436" i="8"/>
  <c r="B436" i="18"/>
  <c r="H436" i="18"/>
  <c r="J436" i="18"/>
  <c r="K436" i="18"/>
  <c r="M436" i="18"/>
  <c r="N436" i="18"/>
  <c r="P436" i="18"/>
  <c r="Q436" i="18"/>
  <c r="M437" i="16"/>
  <c r="N437" i="16"/>
  <c r="M437" i="8"/>
  <c r="N437" i="8"/>
  <c r="B437" i="18"/>
  <c r="H437" i="18"/>
  <c r="J437" i="18"/>
  <c r="K437" i="18"/>
  <c r="M437" i="18"/>
  <c r="N437" i="18"/>
  <c r="P437" i="18"/>
  <c r="Q437" i="18"/>
  <c r="M438" i="16"/>
  <c r="N438" i="16"/>
  <c r="M438" i="8"/>
  <c r="N438" i="8"/>
  <c r="B438" i="18"/>
  <c r="H438" i="18"/>
  <c r="J438" i="18"/>
  <c r="K438" i="18"/>
  <c r="M438" i="18"/>
  <c r="N438" i="18"/>
  <c r="P438" i="18"/>
  <c r="Q438" i="18"/>
  <c r="M439" i="16"/>
  <c r="N439" i="16"/>
  <c r="M439" i="8"/>
  <c r="N439" i="8"/>
  <c r="B439" i="18"/>
  <c r="H439" i="18"/>
  <c r="J439" i="18"/>
  <c r="K439" i="18"/>
  <c r="M439" i="18"/>
  <c r="N439" i="18"/>
  <c r="P439" i="18"/>
  <c r="Q439" i="18"/>
  <c r="M440" i="16"/>
  <c r="N440" i="16"/>
  <c r="M440" i="8"/>
  <c r="N440" i="8"/>
  <c r="B440" i="18"/>
  <c r="H440" i="18"/>
  <c r="J440" i="18"/>
  <c r="K440" i="18"/>
  <c r="M440" i="18"/>
  <c r="N440" i="18"/>
  <c r="P440" i="18"/>
  <c r="Q440" i="18"/>
  <c r="M441" i="16"/>
  <c r="N441" i="16"/>
  <c r="M441" i="8"/>
  <c r="N441" i="8"/>
  <c r="B441" i="18"/>
  <c r="H441" i="18"/>
  <c r="J441" i="18"/>
  <c r="K441" i="18"/>
  <c r="M441" i="18"/>
  <c r="N441" i="18"/>
  <c r="P441" i="18"/>
  <c r="Q441" i="18"/>
  <c r="M442" i="16"/>
  <c r="N442" i="16"/>
  <c r="M442" i="8"/>
  <c r="N442" i="8"/>
  <c r="B442" i="18"/>
  <c r="H442" i="18"/>
  <c r="J442" i="18"/>
  <c r="K442" i="18"/>
  <c r="M442" i="18"/>
  <c r="N442" i="18"/>
  <c r="P442" i="18"/>
  <c r="Q442" i="18"/>
  <c r="M443" i="16"/>
  <c r="N443" i="16"/>
  <c r="M443" i="8"/>
  <c r="N443" i="8"/>
  <c r="B443" i="18"/>
  <c r="H443" i="18"/>
  <c r="J443" i="18"/>
  <c r="K443" i="18"/>
  <c r="M443" i="18"/>
  <c r="N443" i="18"/>
  <c r="P443" i="18"/>
  <c r="Q443" i="18"/>
  <c r="M444" i="16"/>
  <c r="N444" i="16"/>
  <c r="M444" i="8"/>
  <c r="N444" i="8"/>
  <c r="B444" i="18"/>
  <c r="H444" i="18"/>
  <c r="J444" i="18"/>
  <c r="K444" i="18"/>
  <c r="M444" i="18"/>
  <c r="N444" i="18"/>
  <c r="P444" i="18"/>
  <c r="Q444" i="18"/>
  <c r="M445" i="16"/>
  <c r="N445" i="16"/>
  <c r="M445" i="8"/>
  <c r="N445" i="8"/>
  <c r="B445" i="18"/>
  <c r="H445" i="18"/>
  <c r="J445" i="18"/>
  <c r="K445" i="18"/>
  <c r="M445" i="18"/>
  <c r="N445" i="18"/>
  <c r="P445" i="18"/>
  <c r="Q445" i="18"/>
  <c r="M446" i="16"/>
  <c r="N446" i="16"/>
  <c r="M446" i="8"/>
  <c r="N446" i="8"/>
  <c r="B446" i="18"/>
  <c r="H446" i="18"/>
  <c r="J446" i="18"/>
  <c r="K446" i="18"/>
  <c r="M446" i="18"/>
  <c r="N446" i="18"/>
  <c r="P446" i="18"/>
  <c r="Q446" i="18"/>
  <c r="M447" i="16"/>
  <c r="N447" i="16"/>
  <c r="M447" i="8"/>
  <c r="N447" i="8"/>
  <c r="B447" i="18"/>
  <c r="H447" i="18"/>
  <c r="J447" i="18"/>
  <c r="K447" i="18"/>
  <c r="M447" i="18"/>
  <c r="N447" i="18"/>
  <c r="P447" i="18"/>
  <c r="Q447" i="18"/>
  <c r="M448" i="16"/>
  <c r="N448" i="16"/>
  <c r="M448" i="8"/>
  <c r="N448" i="8"/>
  <c r="B448" i="18"/>
  <c r="H448" i="18"/>
  <c r="J448" i="18"/>
  <c r="K448" i="18"/>
  <c r="M448" i="18"/>
  <c r="N448" i="18"/>
  <c r="P448" i="18"/>
  <c r="Q448" i="18"/>
  <c r="M449" i="16"/>
  <c r="N449" i="16"/>
  <c r="M449" i="8"/>
  <c r="N449" i="8"/>
  <c r="B449" i="18"/>
  <c r="H449" i="18"/>
  <c r="J449" i="18"/>
  <c r="K449" i="18"/>
  <c r="M449" i="18"/>
  <c r="N449" i="18"/>
  <c r="P449" i="18"/>
  <c r="Q449" i="18"/>
  <c r="M450" i="16"/>
  <c r="N450" i="16"/>
  <c r="M450" i="8"/>
  <c r="N450" i="8"/>
  <c r="B450" i="18"/>
  <c r="H450" i="18"/>
  <c r="J450" i="18"/>
  <c r="K450" i="18"/>
  <c r="M450" i="18"/>
  <c r="N450" i="18"/>
  <c r="P450" i="18"/>
  <c r="Q450" i="18"/>
  <c r="M451" i="16"/>
  <c r="N451" i="16"/>
  <c r="M451" i="8"/>
  <c r="N451" i="8"/>
  <c r="B451" i="18"/>
  <c r="H451" i="18"/>
  <c r="J451" i="18"/>
  <c r="K451" i="18"/>
  <c r="M451" i="18"/>
  <c r="N451" i="18"/>
  <c r="P451" i="18"/>
  <c r="Q451" i="18"/>
  <c r="M452" i="16"/>
  <c r="N452" i="16"/>
  <c r="M452" i="8"/>
  <c r="N452" i="8"/>
  <c r="B452" i="18"/>
  <c r="H452" i="18"/>
  <c r="J452" i="18"/>
  <c r="K452" i="18"/>
  <c r="M452" i="18"/>
  <c r="N452" i="18"/>
  <c r="P452" i="18"/>
  <c r="Q452" i="18"/>
  <c r="M453" i="16"/>
  <c r="N453" i="16"/>
  <c r="M453" i="8"/>
  <c r="N453" i="8"/>
  <c r="B453" i="18"/>
  <c r="H453" i="18"/>
  <c r="J453" i="18"/>
  <c r="K453" i="18"/>
  <c r="M453" i="18"/>
  <c r="N453" i="18"/>
  <c r="P453" i="18"/>
  <c r="Q453" i="18"/>
  <c r="M454" i="16"/>
  <c r="N454" i="16"/>
  <c r="M454" i="8"/>
  <c r="N454" i="8"/>
  <c r="B454" i="18"/>
  <c r="H454" i="18"/>
  <c r="J454" i="18"/>
  <c r="K454" i="18"/>
  <c r="M454" i="18"/>
  <c r="N454" i="18"/>
  <c r="P454" i="18"/>
  <c r="Q454" i="18"/>
  <c r="M455" i="16"/>
  <c r="N455" i="16"/>
  <c r="M455" i="8"/>
  <c r="N455" i="8"/>
  <c r="B455" i="18"/>
  <c r="H455" i="18"/>
  <c r="J455" i="18"/>
  <c r="K455" i="18"/>
  <c r="M455" i="18"/>
  <c r="N455" i="18"/>
  <c r="P455" i="18"/>
  <c r="Q455" i="18"/>
  <c r="M456" i="16"/>
  <c r="N456" i="16"/>
  <c r="M456" i="8"/>
  <c r="N456" i="8"/>
  <c r="B456" i="18"/>
  <c r="H456" i="18"/>
  <c r="J456" i="18"/>
  <c r="K456" i="18"/>
  <c r="M456" i="18"/>
  <c r="N456" i="18"/>
  <c r="P456" i="18"/>
  <c r="Q456" i="18"/>
  <c r="M457" i="16"/>
  <c r="N457" i="16"/>
  <c r="M457" i="8"/>
  <c r="N457" i="8"/>
  <c r="B457" i="18"/>
  <c r="H457" i="18"/>
  <c r="J457" i="18"/>
  <c r="K457" i="18"/>
  <c r="M457" i="18"/>
  <c r="N457" i="18"/>
  <c r="P457" i="18"/>
  <c r="Q457" i="18"/>
  <c r="M458" i="16"/>
  <c r="N458" i="16"/>
  <c r="M458" i="8"/>
  <c r="N458" i="8"/>
  <c r="B458" i="18"/>
  <c r="H458" i="18"/>
  <c r="J458" i="18"/>
  <c r="K458" i="18"/>
  <c r="M458" i="18"/>
  <c r="N458" i="18"/>
  <c r="P458" i="18"/>
  <c r="Q458" i="18"/>
  <c r="M459" i="16"/>
  <c r="N459" i="16"/>
  <c r="M459" i="8"/>
  <c r="N459" i="8"/>
  <c r="B459" i="18"/>
  <c r="H459" i="18"/>
  <c r="J459" i="18"/>
  <c r="K459" i="18"/>
  <c r="M459" i="18"/>
  <c r="N459" i="18"/>
  <c r="P459" i="18"/>
  <c r="Q459" i="18"/>
  <c r="M460" i="16"/>
  <c r="N460" i="16"/>
  <c r="M460" i="8"/>
  <c r="N460" i="8"/>
  <c r="B460" i="18"/>
  <c r="H460" i="18"/>
  <c r="J460" i="18"/>
  <c r="K460" i="18"/>
  <c r="M460" i="18"/>
  <c r="N460" i="18"/>
  <c r="P460" i="18"/>
  <c r="Q460" i="18"/>
  <c r="M461" i="16"/>
  <c r="N461" i="16"/>
  <c r="M461" i="8"/>
  <c r="N461" i="8"/>
  <c r="B461" i="18"/>
  <c r="H461" i="18"/>
  <c r="J461" i="18"/>
  <c r="K461" i="18"/>
  <c r="M461" i="18"/>
  <c r="N461" i="18"/>
  <c r="P461" i="18"/>
  <c r="Q461" i="18"/>
  <c r="M462" i="16"/>
  <c r="N462" i="16"/>
  <c r="M462" i="8"/>
  <c r="N462" i="8"/>
  <c r="B462" i="18"/>
  <c r="H462" i="18"/>
  <c r="J462" i="18"/>
  <c r="K462" i="18"/>
  <c r="M462" i="18"/>
  <c r="N462" i="18"/>
  <c r="P462" i="18"/>
  <c r="Q462" i="18"/>
  <c r="M463" i="16"/>
  <c r="N463" i="16"/>
  <c r="M463" i="8"/>
  <c r="N463" i="8"/>
  <c r="B463" i="18"/>
  <c r="H463" i="18"/>
  <c r="J463" i="18"/>
  <c r="K463" i="18"/>
  <c r="M463" i="18"/>
  <c r="N463" i="18"/>
  <c r="P463" i="18"/>
  <c r="Q463" i="18"/>
  <c r="M464" i="16"/>
  <c r="N464" i="16"/>
  <c r="M464" i="8"/>
  <c r="N464" i="8"/>
  <c r="B464" i="18"/>
  <c r="H464" i="18"/>
  <c r="J464" i="18"/>
  <c r="K464" i="18"/>
  <c r="M464" i="18"/>
  <c r="N464" i="18"/>
  <c r="P464" i="18"/>
  <c r="Q464" i="18"/>
  <c r="M465" i="16"/>
  <c r="N465" i="16"/>
  <c r="M465" i="8"/>
  <c r="N465" i="8"/>
  <c r="B465" i="18"/>
  <c r="H465" i="18"/>
  <c r="J465" i="18"/>
  <c r="K465" i="18"/>
  <c r="M465" i="18"/>
  <c r="N465" i="18"/>
  <c r="P465" i="18"/>
  <c r="Q465" i="18"/>
  <c r="M466" i="16"/>
  <c r="N466" i="16"/>
  <c r="M466" i="8"/>
  <c r="N466" i="8"/>
  <c r="B466" i="18"/>
  <c r="H466" i="18"/>
  <c r="J466" i="18"/>
  <c r="K466" i="18"/>
  <c r="M466" i="18"/>
  <c r="N466" i="18"/>
  <c r="P466" i="18"/>
  <c r="Q466" i="18"/>
  <c r="M467" i="16"/>
  <c r="N467" i="16"/>
  <c r="M467" i="8"/>
  <c r="N467" i="8"/>
  <c r="B467" i="18"/>
  <c r="H467" i="18"/>
  <c r="J467" i="18"/>
  <c r="K467" i="18"/>
  <c r="M467" i="18"/>
  <c r="N467" i="18"/>
  <c r="P467" i="18"/>
  <c r="Q467" i="18"/>
  <c r="M468" i="16"/>
  <c r="N468" i="16"/>
  <c r="M468" i="8"/>
  <c r="N468" i="8"/>
  <c r="B468" i="18"/>
  <c r="H468" i="18"/>
  <c r="J468" i="18"/>
  <c r="K468" i="18"/>
  <c r="M468" i="18"/>
  <c r="N468" i="18"/>
  <c r="P468" i="18"/>
  <c r="Q468" i="18"/>
  <c r="M469" i="16"/>
  <c r="N469" i="16"/>
  <c r="M469" i="8"/>
  <c r="N469" i="8"/>
  <c r="B469" i="18"/>
  <c r="H469" i="18"/>
  <c r="J469" i="18"/>
  <c r="K469" i="18"/>
  <c r="M469" i="18"/>
  <c r="N469" i="18"/>
  <c r="P469" i="18"/>
  <c r="Q469" i="18"/>
  <c r="M470" i="16"/>
  <c r="N470" i="16"/>
  <c r="M470" i="8"/>
  <c r="N470" i="8"/>
  <c r="B470" i="18"/>
  <c r="H470" i="18"/>
  <c r="J470" i="18"/>
  <c r="K470" i="18"/>
  <c r="M470" i="18"/>
  <c r="N470" i="18"/>
  <c r="P470" i="18"/>
  <c r="Q470" i="18"/>
  <c r="M471" i="16"/>
  <c r="N471" i="16"/>
  <c r="M471" i="8"/>
  <c r="N471" i="8"/>
  <c r="B471" i="18"/>
  <c r="H471" i="18"/>
  <c r="J471" i="18"/>
  <c r="K471" i="18"/>
  <c r="M471" i="18"/>
  <c r="N471" i="18"/>
  <c r="P471" i="18"/>
  <c r="Q471" i="18"/>
  <c r="M472" i="16"/>
  <c r="N472" i="16"/>
  <c r="M472" i="8"/>
  <c r="N472" i="8"/>
  <c r="B472" i="18"/>
  <c r="H472" i="18"/>
  <c r="J472" i="18"/>
  <c r="K472" i="18"/>
  <c r="M472" i="18"/>
  <c r="N472" i="18"/>
  <c r="P472" i="18"/>
  <c r="Q472" i="18"/>
  <c r="M473" i="16"/>
  <c r="N473" i="16"/>
  <c r="M473" i="8"/>
  <c r="N473" i="8"/>
  <c r="B473" i="18"/>
  <c r="H473" i="18"/>
  <c r="J473" i="18"/>
  <c r="K473" i="18"/>
  <c r="M473" i="18"/>
  <c r="N473" i="18"/>
  <c r="P473" i="18"/>
  <c r="Q473" i="18"/>
  <c r="M474" i="16"/>
  <c r="N474" i="16"/>
  <c r="M474" i="8"/>
  <c r="N474" i="8"/>
  <c r="B474" i="18"/>
  <c r="H474" i="18"/>
  <c r="J474" i="18"/>
  <c r="K474" i="18"/>
  <c r="M474" i="18"/>
  <c r="N474" i="18"/>
  <c r="P474" i="18"/>
  <c r="Q474" i="18"/>
  <c r="M475" i="16"/>
  <c r="N475" i="16"/>
  <c r="M475" i="8"/>
  <c r="N475" i="8"/>
  <c r="B475" i="18"/>
  <c r="H475" i="18"/>
  <c r="J475" i="18"/>
  <c r="K475" i="18"/>
  <c r="M475" i="18"/>
  <c r="N475" i="18"/>
  <c r="P475" i="18"/>
  <c r="Q475" i="18"/>
  <c r="M476" i="16"/>
  <c r="N476" i="16"/>
  <c r="M476" i="8"/>
  <c r="N476" i="8"/>
  <c r="B476" i="18"/>
  <c r="H476" i="18"/>
  <c r="J476" i="18"/>
  <c r="K476" i="18"/>
  <c r="M476" i="18"/>
  <c r="N476" i="18"/>
  <c r="P476" i="18"/>
  <c r="Q476" i="18"/>
  <c r="M477" i="16"/>
  <c r="N477" i="16"/>
  <c r="M477" i="8"/>
  <c r="N477" i="8"/>
  <c r="B477" i="18"/>
  <c r="H477" i="18"/>
  <c r="J477" i="18"/>
  <c r="K477" i="18"/>
  <c r="M477" i="18"/>
  <c r="N477" i="18"/>
  <c r="P477" i="18"/>
  <c r="Q477" i="18"/>
  <c r="M478" i="16"/>
  <c r="N478" i="16"/>
  <c r="M478" i="8"/>
  <c r="N478" i="8"/>
  <c r="B478" i="18"/>
  <c r="H478" i="18"/>
  <c r="J478" i="18"/>
  <c r="K478" i="18"/>
  <c r="M478" i="18"/>
  <c r="N478" i="18"/>
  <c r="P478" i="18"/>
  <c r="Q478" i="18"/>
  <c r="M479" i="16"/>
  <c r="N479" i="16"/>
  <c r="M479" i="8"/>
  <c r="N479" i="8"/>
  <c r="B479" i="18"/>
  <c r="H479" i="18"/>
  <c r="J479" i="18"/>
  <c r="K479" i="18"/>
  <c r="M479" i="18"/>
  <c r="N479" i="18"/>
  <c r="P479" i="18"/>
  <c r="Q479" i="18"/>
  <c r="M480" i="16"/>
  <c r="N480" i="16"/>
  <c r="M480" i="8"/>
  <c r="N480" i="8"/>
  <c r="B480" i="18"/>
  <c r="H480" i="18"/>
  <c r="J480" i="18"/>
  <c r="K480" i="18"/>
  <c r="M480" i="18"/>
  <c r="N480" i="18"/>
  <c r="P480" i="18"/>
  <c r="Q480" i="18"/>
  <c r="M481" i="16"/>
  <c r="N481" i="16"/>
  <c r="M481" i="8"/>
  <c r="N481" i="8"/>
  <c r="B481" i="18"/>
  <c r="H481" i="18"/>
  <c r="J481" i="18"/>
  <c r="K481" i="18"/>
  <c r="M481" i="18"/>
  <c r="N481" i="18"/>
  <c r="P481" i="18"/>
  <c r="Q481" i="18"/>
  <c r="M482" i="16"/>
  <c r="N482" i="16"/>
  <c r="M482" i="8"/>
  <c r="N482" i="8"/>
  <c r="B482" i="18"/>
  <c r="H482" i="18"/>
  <c r="J482" i="18"/>
  <c r="K482" i="18"/>
  <c r="M482" i="18"/>
  <c r="N482" i="18"/>
  <c r="P482" i="18"/>
  <c r="Q482" i="18"/>
  <c r="M483" i="16"/>
  <c r="N483" i="16"/>
  <c r="M483" i="8"/>
  <c r="N483" i="8"/>
  <c r="B483" i="18"/>
  <c r="H483" i="18"/>
  <c r="J483" i="18"/>
  <c r="K483" i="18"/>
  <c r="M483" i="18"/>
  <c r="N483" i="18"/>
  <c r="P483" i="18"/>
  <c r="Q483" i="18"/>
  <c r="M484" i="16"/>
  <c r="N484" i="16"/>
  <c r="M484" i="8"/>
  <c r="N484" i="8"/>
  <c r="B484" i="18"/>
  <c r="H484" i="18"/>
  <c r="J484" i="18"/>
  <c r="K484" i="18"/>
  <c r="M484" i="18"/>
  <c r="N484" i="18"/>
  <c r="P484" i="18"/>
  <c r="Q484" i="18"/>
  <c r="M4" i="16"/>
  <c r="N4" i="16"/>
  <c r="M4" i="8"/>
  <c r="N4" i="8"/>
  <c r="B4" i="18"/>
  <c r="H4" i="18"/>
  <c r="J4" i="18"/>
  <c r="M4" i="18"/>
  <c r="K4" i="18"/>
  <c r="N4" i="18"/>
  <c r="P4" i="18"/>
  <c r="Q4" i="18"/>
  <c r="V2" i="18"/>
  <c r="D26" i="17"/>
  <c r="D20" i="17"/>
  <c r="AB4" i="18"/>
  <c r="AB2" i="18"/>
  <c r="V4" i="18"/>
  <c r="V6" i="18"/>
  <c r="AB6" i="18"/>
  <c r="C5" i="18"/>
  <c r="D5" i="18"/>
  <c r="E5" i="18"/>
  <c r="F5" i="18"/>
  <c r="C6" i="18"/>
  <c r="D6" i="18"/>
  <c r="E6" i="18"/>
  <c r="F6" i="18"/>
  <c r="C7" i="18"/>
  <c r="D7" i="18"/>
  <c r="E7" i="18"/>
  <c r="F7" i="18"/>
  <c r="C8" i="18"/>
  <c r="D8" i="18"/>
  <c r="E8" i="18"/>
  <c r="F8" i="18"/>
  <c r="C9" i="18"/>
  <c r="D9" i="18"/>
  <c r="E9" i="18"/>
  <c r="F9" i="18"/>
  <c r="C10" i="18"/>
  <c r="D10" i="18"/>
  <c r="E10" i="18"/>
  <c r="F10" i="18"/>
  <c r="C11" i="18"/>
  <c r="D11" i="18"/>
  <c r="E11" i="18"/>
  <c r="F11" i="18"/>
  <c r="C12" i="18"/>
  <c r="D12" i="18"/>
  <c r="E12" i="18"/>
  <c r="F12" i="18"/>
  <c r="C13" i="18"/>
  <c r="D13" i="18"/>
  <c r="E13" i="18"/>
  <c r="F13" i="18"/>
  <c r="C14" i="18"/>
  <c r="D14" i="18"/>
  <c r="E14" i="18"/>
  <c r="F14" i="18"/>
  <c r="C15" i="18"/>
  <c r="D15" i="18"/>
  <c r="E15" i="18"/>
  <c r="F15" i="18"/>
  <c r="C16" i="18"/>
  <c r="D16" i="18"/>
  <c r="E16" i="18"/>
  <c r="F16" i="18"/>
  <c r="C17" i="18"/>
  <c r="D17" i="18"/>
  <c r="E17" i="18"/>
  <c r="F17" i="18"/>
  <c r="C18" i="18"/>
  <c r="D18" i="18"/>
  <c r="E18" i="18"/>
  <c r="F18" i="18"/>
  <c r="C19" i="18"/>
  <c r="D19" i="18"/>
  <c r="E19" i="18"/>
  <c r="F19" i="18"/>
  <c r="C20" i="18"/>
  <c r="D20" i="18"/>
  <c r="E20" i="18"/>
  <c r="F20" i="18"/>
  <c r="C21" i="18"/>
  <c r="D21" i="18"/>
  <c r="E21" i="18"/>
  <c r="F21" i="18"/>
  <c r="C22" i="18"/>
  <c r="D22" i="18"/>
  <c r="E22" i="18"/>
  <c r="F22" i="18"/>
  <c r="C23" i="18"/>
  <c r="D23" i="18"/>
  <c r="E23" i="18"/>
  <c r="F23" i="18"/>
  <c r="C24" i="18"/>
  <c r="D24" i="18"/>
  <c r="E24" i="18"/>
  <c r="F24" i="18"/>
  <c r="C25" i="18"/>
  <c r="D25" i="18"/>
  <c r="E25" i="18"/>
  <c r="F25" i="18"/>
  <c r="C26" i="18"/>
  <c r="D26" i="18"/>
  <c r="E26" i="18"/>
  <c r="F26" i="18"/>
  <c r="C27" i="18"/>
  <c r="D27" i="18"/>
  <c r="E27" i="18"/>
  <c r="F27" i="18"/>
  <c r="C28" i="18"/>
  <c r="D28" i="18"/>
  <c r="E28" i="18"/>
  <c r="F28" i="18"/>
  <c r="C29" i="18"/>
  <c r="D29" i="18"/>
  <c r="E29" i="18"/>
  <c r="F29" i="18"/>
  <c r="C30" i="18"/>
  <c r="D30" i="18"/>
  <c r="E30" i="18"/>
  <c r="F30" i="18"/>
  <c r="C31" i="18"/>
  <c r="D31" i="18"/>
  <c r="E31" i="18"/>
  <c r="F31" i="18"/>
  <c r="C32" i="18"/>
  <c r="D32" i="18"/>
  <c r="E32" i="18"/>
  <c r="F32" i="18"/>
  <c r="C33" i="18"/>
  <c r="D33" i="18"/>
  <c r="E33" i="18"/>
  <c r="F33" i="18"/>
  <c r="C34" i="18"/>
  <c r="D34" i="18"/>
  <c r="E34" i="18"/>
  <c r="F34" i="18"/>
  <c r="C35" i="18"/>
  <c r="D35" i="18"/>
  <c r="E35" i="18"/>
  <c r="F35" i="18"/>
  <c r="C36" i="18"/>
  <c r="D36" i="18"/>
  <c r="E36" i="18"/>
  <c r="F36" i="18"/>
  <c r="C37" i="18"/>
  <c r="D37" i="18"/>
  <c r="E37" i="18"/>
  <c r="F37" i="18"/>
  <c r="C38" i="18"/>
  <c r="D38" i="18"/>
  <c r="E38" i="18"/>
  <c r="F38" i="18"/>
  <c r="C39" i="18"/>
  <c r="D39" i="18"/>
  <c r="E39" i="18"/>
  <c r="F39" i="18"/>
  <c r="C40" i="18"/>
  <c r="D40" i="18"/>
  <c r="E40" i="18"/>
  <c r="F40" i="18"/>
  <c r="C41" i="18"/>
  <c r="D41" i="18"/>
  <c r="E41" i="18"/>
  <c r="F41" i="18"/>
  <c r="C42" i="18"/>
  <c r="D42" i="18"/>
  <c r="E42" i="18"/>
  <c r="F42" i="18"/>
  <c r="C43" i="18"/>
  <c r="D43" i="18"/>
  <c r="E43" i="18"/>
  <c r="F43" i="18"/>
  <c r="C44" i="18"/>
  <c r="D44" i="18"/>
  <c r="E44" i="18"/>
  <c r="F44" i="18"/>
  <c r="C45" i="18"/>
  <c r="D45" i="18"/>
  <c r="E45" i="18"/>
  <c r="F45" i="18"/>
  <c r="C46" i="18"/>
  <c r="D46" i="18"/>
  <c r="E46" i="18"/>
  <c r="F46" i="18"/>
  <c r="C47" i="18"/>
  <c r="D47" i="18"/>
  <c r="E47" i="18"/>
  <c r="F47" i="18"/>
  <c r="C48" i="18"/>
  <c r="D48" i="18"/>
  <c r="E48" i="18"/>
  <c r="F48" i="18"/>
  <c r="C49" i="18"/>
  <c r="D49" i="18"/>
  <c r="E49" i="18"/>
  <c r="F49" i="18"/>
  <c r="C50" i="18"/>
  <c r="D50" i="18"/>
  <c r="E50" i="18"/>
  <c r="F50" i="18"/>
  <c r="C51" i="18"/>
  <c r="D51" i="18"/>
  <c r="E51" i="18"/>
  <c r="F51" i="18"/>
  <c r="C52" i="18"/>
  <c r="D52" i="18"/>
  <c r="E52" i="18"/>
  <c r="F52" i="18"/>
  <c r="C53" i="18"/>
  <c r="D53" i="18"/>
  <c r="E53" i="18"/>
  <c r="F53" i="18"/>
  <c r="C54" i="18"/>
  <c r="D54" i="18"/>
  <c r="E54" i="18"/>
  <c r="F54" i="18"/>
  <c r="C55" i="18"/>
  <c r="D55" i="18"/>
  <c r="E55" i="18"/>
  <c r="F55" i="18"/>
  <c r="C56" i="18"/>
  <c r="D56" i="18"/>
  <c r="E56" i="18"/>
  <c r="F56" i="18"/>
  <c r="C57" i="18"/>
  <c r="D57" i="18"/>
  <c r="E57" i="18"/>
  <c r="F57" i="18"/>
  <c r="C58" i="18"/>
  <c r="D58" i="18"/>
  <c r="E58" i="18"/>
  <c r="F58" i="18"/>
  <c r="C59" i="18"/>
  <c r="D59" i="18"/>
  <c r="E59" i="18"/>
  <c r="F59" i="18"/>
  <c r="C60" i="18"/>
  <c r="D60" i="18"/>
  <c r="E60" i="18"/>
  <c r="F60" i="18"/>
  <c r="C61" i="18"/>
  <c r="D61" i="18"/>
  <c r="E61" i="18"/>
  <c r="F61" i="18"/>
  <c r="C62" i="18"/>
  <c r="D62" i="18"/>
  <c r="E62" i="18"/>
  <c r="F62" i="18"/>
  <c r="C63" i="18"/>
  <c r="D63" i="18"/>
  <c r="E63" i="18"/>
  <c r="F63" i="18"/>
  <c r="C64" i="18"/>
  <c r="D64" i="18"/>
  <c r="E64" i="18"/>
  <c r="F64" i="18"/>
  <c r="C65" i="18"/>
  <c r="D65" i="18"/>
  <c r="E65" i="18"/>
  <c r="F65" i="18"/>
  <c r="C66" i="18"/>
  <c r="D66" i="18"/>
  <c r="E66" i="18"/>
  <c r="F66" i="18"/>
  <c r="C67" i="18"/>
  <c r="D67" i="18"/>
  <c r="E67" i="18"/>
  <c r="F67" i="18"/>
  <c r="C68" i="18"/>
  <c r="D68" i="18"/>
  <c r="E68" i="18"/>
  <c r="F68" i="18"/>
  <c r="C69" i="18"/>
  <c r="D69" i="18"/>
  <c r="E69" i="18"/>
  <c r="F69" i="18"/>
  <c r="C70" i="18"/>
  <c r="D70" i="18"/>
  <c r="E70" i="18"/>
  <c r="F70" i="18"/>
  <c r="C71" i="18"/>
  <c r="D71" i="18"/>
  <c r="E71" i="18"/>
  <c r="F71" i="18"/>
  <c r="C72" i="18"/>
  <c r="D72" i="18"/>
  <c r="E72" i="18"/>
  <c r="F72" i="18"/>
  <c r="C73" i="18"/>
  <c r="D73" i="18"/>
  <c r="E73" i="18"/>
  <c r="F73" i="18"/>
  <c r="C74" i="18"/>
  <c r="D74" i="18"/>
  <c r="E74" i="18"/>
  <c r="F74" i="18"/>
  <c r="C75" i="18"/>
  <c r="D75" i="18"/>
  <c r="E75" i="18"/>
  <c r="F75" i="18"/>
  <c r="C76" i="18"/>
  <c r="D76" i="18"/>
  <c r="E76" i="18"/>
  <c r="F76" i="18"/>
  <c r="C77" i="18"/>
  <c r="D77" i="18"/>
  <c r="E77" i="18"/>
  <c r="F77" i="18"/>
  <c r="C78" i="18"/>
  <c r="D78" i="18"/>
  <c r="E78" i="18"/>
  <c r="F78" i="18"/>
  <c r="C79" i="18"/>
  <c r="D79" i="18"/>
  <c r="E79" i="18"/>
  <c r="F79" i="18"/>
  <c r="C80" i="18"/>
  <c r="D80" i="18"/>
  <c r="E80" i="18"/>
  <c r="F80" i="18"/>
  <c r="C81" i="18"/>
  <c r="D81" i="18"/>
  <c r="E81" i="18"/>
  <c r="F81" i="18"/>
  <c r="C82" i="18"/>
  <c r="D82" i="18"/>
  <c r="E82" i="18"/>
  <c r="F82" i="18"/>
  <c r="C83" i="18"/>
  <c r="D83" i="18"/>
  <c r="E83" i="18"/>
  <c r="F83" i="18"/>
  <c r="C84" i="18"/>
  <c r="D84" i="18"/>
  <c r="E84" i="18"/>
  <c r="F84" i="18"/>
  <c r="C85" i="18"/>
  <c r="D85" i="18"/>
  <c r="E85" i="18"/>
  <c r="F85" i="18"/>
  <c r="C86" i="18"/>
  <c r="D86" i="18"/>
  <c r="E86" i="18"/>
  <c r="F86" i="18"/>
  <c r="C87" i="18"/>
  <c r="D87" i="18"/>
  <c r="E87" i="18"/>
  <c r="F87" i="18"/>
  <c r="C88" i="18"/>
  <c r="D88" i="18"/>
  <c r="E88" i="18"/>
  <c r="F88" i="18"/>
  <c r="C89" i="18"/>
  <c r="D89" i="18"/>
  <c r="E89" i="18"/>
  <c r="F89" i="18"/>
  <c r="C90" i="18"/>
  <c r="D90" i="18"/>
  <c r="E90" i="18"/>
  <c r="F90" i="18"/>
  <c r="C91" i="18"/>
  <c r="D91" i="18"/>
  <c r="E91" i="18"/>
  <c r="F91" i="18"/>
  <c r="C92" i="18"/>
  <c r="D92" i="18"/>
  <c r="E92" i="18"/>
  <c r="F92" i="18"/>
  <c r="C93" i="18"/>
  <c r="D93" i="18"/>
  <c r="E93" i="18"/>
  <c r="F93" i="18"/>
  <c r="C94" i="18"/>
  <c r="D94" i="18"/>
  <c r="E94" i="18"/>
  <c r="F94" i="18"/>
  <c r="C95" i="18"/>
  <c r="D95" i="18"/>
  <c r="E95" i="18"/>
  <c r="F95" i="18"/>
  <c r="C96" i="18"/>
  <c r="D96" i="18"/>
  <c r="E96" i="18"/>
  <c r="F96" i="18"/>
  <c r="C97" i="18"/>
  <c r="D97" i="18"/>
  <c r="E97" i="18"/>
  <c r="F97" i="18"/>
  <c r="C98" i="18"/>
  <c r="D98" i="18"/>
  <c r="E98" i="18"/>
  <c r="F98" i="18"/>
  <c r="C99" i="18"/>
  <c r="D99" i="18"/>
  <c r="E99" i="18"/>
  <c r="F99" i="18"/>
  <c r="C100" i="18"/>
  <c r="D100" i="18"/>
  <c r="E100" i="18"/>
  <c r="F100" i="18"/>
  <c r="C101" i="18"/>
  <c r="D101" i="18"/>
  <c r="E101" i="18"/>
  <c r="F101" i="18"/>
  <c r="C102" i="18"/>
  <c r="D102" i="18"/>
  <c r="E102" i="18"/>
  <c r="F102" i="18"/>
  <c r="C103" i="18"/>
  <c r="D103" i="18"/>
  <c r="E103" i="18"/>
  <c r="F103" i="18"/>
  <c r="C104" i="18"/>
  <c r="D104" i="18"/>
  <c r="E104" i="18"/>
  <c r="F104" i="18"/>
  <c r="C105" i="18"/>
  <c r="D105" i="18"/>
  <c r="E105" i="18"/>
  <c r="F105" i="18"/>
  <c r="C106" i="18"/>
  <c r="D106" i="18"/>
  <c r="E106" i="18"/>
  <c r="F106" i="18"/>
  <c r="C107" i="18"/>
  <c r="D107" i="18"/>
  <c r="E107" i="18"/>
  <c r="F107" i="18"/>
  <c r="C108" i="18"/>
  <c r="D108" i="18"/>
  <c r="E108" i="18"/>
  <c r="F108" i="18"/>
  <c r="C109" i="18"/>
  <c r="D109" i="18"/>
  <c r="E109" i="18"/>
  <c r="F109" i="18"/>
  <c r="C110" i="18"/>
  <c r="D110" i="18"/>
  <c r="E110" i="18"/>
  <c r="F110" i="18"/>
  <c r="C111" i="18"/>
  <c r="D111" i="18"/>
  <c r="E111" i="18"/>
  <c r="F111" i="18"/>
  <c r="C112" i="18"/>
  <c r="D112" i="18"/>
  <c r="E112" i="18"/>
  <c r="F112" i="18"/>
  <c r="C113" i="18"/>
  <c r="D113" i="18"/>
  <c r="E113" i="18"/>
  <c r="F113" i="18"/>
  <c r="C114" i="18"/>
  <c r="D114" i="18"/>
  <c r="E114" i="18"/>
  <c r="F114" i="18"/>
  <c r="C115" i="18"/>
  <c r="D115" i="18"/>
  <c r="E115" i="18"/>
  <c r="F115" i="18"/>
  <c r="C116" i="18"/>
  <c r="D116" i="18"/>
  <c r="E116" i="18"/>
  <c r="F116" i="18"/>
  <c r="C117" i="18"/>
  <c r="D117" i="18"/>
  <c r="E117" i="18"/>
  <c r="F117" i="18"/>
  <c r="C118" i="18"/>
  <c r="D118" i="18"/>
  <c r="E118" i="18"/>
  <c r="F118" i="18"/>
  <c r="C119" i="18"/>
  <c r="D119" i="18"/>
  <c r="E119" i="18"/>
  <c r="F119" i="18"/>
  <c r="C120" i="18"/>
  <c r="D120" i="18"/>
  <c r="E120" i="18"/>
  <c r="F120" i="18"/>
  <c r="C121" i="18"/>
  <c r="D121" i="18"/>
  <c r="E121" i="18"/>
  <c r="F121" i="18"/>
  <c r="C122" i="18"/>
  <c r="D122" i="18"/>
  <c r="E122" i="18"/>
  <c r="F122" i="18"/>
  <c r="C123" i="18"/>
  <c r="D123" i="18"/>
  <c r="E123" i="18"/>
  <c r="F123" i="18"/>
  <c r="C124" i="18"/>
  <c r="D124" i="18"/>
  <c r="E124" i="18"/>
  <c r="F124" i="18"/>
  <c r="C125" i="18"/>
  <c r="D125" i="18"/>
  <c r="E125" i="18"/>
  <c r="F125" i="18"/>
  <c r="C126" i="18"/>
  <c r="D126" i="18"/>
  <c r="E126" i="18"/>
  <c r="F126" i="18"/>
  <c r="C127" i="18"/>
  <c r="D127" i="18"/>
  <c r="E127" i="18"/>
  <c r="F127" i="18"/>
  <c r="C128" i="18"/>
  <c r="D128" i="18"/>
  <c r="E128" i="18"/>
  <c r="F128" i="18"/>
  <c r="C129" i="18"/>
  <c r="D129" i="18"/>
  <c r="E129" i="18"/>
  <c r="F129" i="18"/>
  <c r="C130" i="18"/>
  <c r="D130" i="18"/>
  <c r="E130" i="18"/>
  <c r="F130" i="18"/>
  <c r="C131" i="18"/>
  <c r="D131" i="18"/>
  <c r="E131" i="18"/>
  <c r="F131" i="18"/>
  <c r="C132" i="18"/>
  <c r="D132" i="18"/>
  <c r="E132" i="18"/>
  <c r="F132" i="18"/>
  <c r="C133" i="18"/>
  <c r="D133" i="18"/>
  <c r="E133" i="18"/>
  <c r="F133" i="18"/>
  <c r="C134" i="18"/>
  <c r="D134" i="18"/>
  <c r="E134" i="18"/>
  <c r="F134" i="18"/>
  <c r="C135" i="18"/>
  <c r="D135" i="18"/>
  <c r="E135" i="18"/>
  <c r="F135" i="18"/>
  <c r="C136" i="18"/>
  <c r="D136" i="18"/>
  <c r="E136" i="18"/>
  <c r="F136" i="18"/>
  <c r="C137" i="18"/>
  <c r="D137" i="18"/>
  <c r="E137" i="18"/>
  <c r="F137" i="18"/>
  <c r="C138" i="18"/>
  <c r="D138" i="18"/>
  <c r="E138" i="18"/>
  <c r="F138" i="18"/>
  <c r="C139" i="18"/>
  <c r="D139" i="18"/>
  <c r="E139" i="18"/>
  <c r="F139" i="18"/>
  <c r="C140" i="18"/>
  <c r="D140" i="18"/>
  <c r="E140" i="18"/>
  <c r="F140" i="18"/>
  <c r="C141" i="18"/>
  <c r="D141" i="18"/>
  <c r="E141" i="18"/>
  <c r="F141" i="18"/>
  <c r="C142" i="18"/>
  <c r="D142" i="18"/>
  <c r="E142" i="18"/>
  <c r="F142" i="18"/>
  <c r="C143" i="18"/>
  <c r="D143" i="18"/>
  <c r="E143" i="18"/>
  <c r="F143" i="18"/>
  <c r="C144" i="18"/>
  <c r="D144" i="18"/>
  <c r="E144" i="18"/>
  <c r="F144" i="18"/>
  <c r="C145" i="18"/>
  <c r="D145" i="18"/>
  <c r="E145" i="18"/>
  <c r="F145" i="18"/>
  <c r="C146" i="18"/>
  <c r="D146" i="18"/>
  <c r="E146" i="18"/>
  <c r="F146" i="18"/>
  <c r="C147" i="18"/>
  <c r="D147" i="18"/>
  <c r="E147" i="18"/>
  <c r="F147" i="18"/>
  <c r="C148" i="18"/>
  <c r="D148" i="18"/>
  <c r="E148" i="18"/>
  <c r="F148" i="18"/>
  <c r="C149" i="18"/>
  <c r="D149" i="18"/>
  <c r="E149" i="18"/>
  <c r="F149" i="18"/>
  <c r="C150" i="18"/>
  <c r="D150" i="18"/>
  <c r="E150" i="18"/>
  <c r="F150" i="18"/>
  <c r="C151" i="18"/>
  <c r="D151" i="18"/>
  <c r="E151" i="18"/>
  <c r="F151" i="18"/>
  <c r="C152" i="18"/>
  <c r="D152" i="18"/>
  <c r="E152" i="18"/>
  <c r="F152" i="18"/>
  <c r="C153" i="18"/>
  <c r="D153" i="18"/>
  <c r="E153" i="18"/>
  <c r="F153" i="18"/>
  <c r="C154" i="18"/>
  <c r="D154" i="18"/>
  <c r="E154" i="18"/>
  <c r="F154" i="18"/>
  <c r="C155" i="18"/>
  <c r="D155" i="18"/>
  <c r="E155" i="18"/>
  <c r="F155" i="18"/>
  <c r="C156" i="18"/>
  <c r="D156" i="18"/>
  <c r="E156" i="18"/>
  <c r="F156" i="18"/>
  <c r="C157" i="18"/>
  <c r="D157" i="18"/>
  <c r="E157" i="18"/>
  <c r="F157" i="18"/>
  <c r="C158" i="18"/>
  <c r="D158" i="18"/>
  <c r="E158" i="18"/>
  <c r="F158" i="18"/>
  <c r="C159" i="18"/>
  <c r="D159" i="18"/>
  <c r="E159" i="18"/>
  <c r="F159" i="18"/>
  <c r="C160" i="18"/>
  <c r="D160" i="18"/>
  <c r="E160" i="18"/>
  <c r="F160" i="18"/>
  <c r="C161" i="18"/>
  <c r="D161" i="18"/>
  <c r="E161" i="18"/>
  <c r="F161" i="18"/>
  <c r="C162" i="18"/>
  <c r="D162" i="18"/>
  <c r="E162" i="18"/>
  <c r="F162" i="18"/>
  <c r="C163" i="18"/>
  <c r="D163" i="18"/>
  <c r="E163" i="18"/>
  <c r="F163" i="18"/>
  <c r="C164" i="18"/>
  <c r="D164" i="18"/>
  <c r="E164" i="18"/>
  <c r="F164" i="18"/>
  <c r="C165" i="18"/>
  <c r="D165" i="18"/>
  <c r="E165" i="18"/>
  <c r="F165" i="18"/>
  <c r="C166" i="18"/>
  <c r="D166" i="18"/>
  <c r="E166" i="18"/>
  <c r="F166" i="18"/>
  <c r="C167" i="18"/>
  <c r="D167" i="18"/>
  <c r="E167" i="18"/>
  <c r="F167" i="18"/>
  <c r="C168" i="18"/>
  <c r="D168" i="18"/>
  <c r="E168" i="18"/>
  <c r="F168" i="18"/>
  <c r="C169" i="18"/>
  <c r="D169" i="18"/>
  <c r="E169" i="18"/>
  <c r="F169" i="18"/>
  <c r="C170" i="18"/>
  <c r="D170" i="18"/>
  <c r="E170" i="18"/>
  <c r="F170" i="18"/>
  <c r="C171" i="18"/>
  <c r="D171" i="18"/>
  <c r="E171" i="18"/>
  <c r="F171" i="18"/>
  <c r="C172" i="18"/>
  <c r="D172" i="18"/>
  <c r="E172" i="18"/>
  <c r="F172" i="18"/>
  <c r="C173" i="18"/>
  <c r="D173" i="18"/>
  <c r="E173" i="18"/>
  <c r="F173" i="18"/>
  <c r="C174" i="18"/>
  <c r="D174" i="18"/>
  <c r="E174" i="18"/>
  <c r="F174" i="18"/>
  <c r="C175" i="18"/>
  <c r="D175" i="18"/>
  <c r="E175" i="18"/>
  <c r="F175" i="18"/>
  <c r="C176" i="18"/>
  <c r="D176" i="18"/>
  <c r="E176" i="18"/>
  <c r="F176" i="18"/>
  <c r="C177" i="18"/>
  <c r="D177" i="18"/>
  <c r="E177" i="18"/>
  <c r="F177" i="18"/>
  <c r="C178" i="18"/>
  <c r="D178" i="18"/>
  <c r="E178" i="18"/>
  <c r="F178" i="18"/>
  <c r="C179" i="18"/>
  <c r="D179" i="18"/>
  <c r="E179" i="18"/>
  <c r="F179" i="18"/>
  <c r="C180" i="18"/>
  <c r="D180" i="18"/>
  <c r="E180" i="18"/>
  <c r="F180" i="18"/>
  <c r="C181" i="18"/>
  <c r="D181" i="18"/>
  <c r="E181" i="18"/>
  <c r="F181" i="18"/>
  <c r="C182" i="18"/>
  <c r="D182" i="18"/>
  <c r="E182" i="18"/>
  <c r="F182" i="18"/>
  <c r="C183" i="18"/>
  <c r="D183" i="18"/>
  <c r="E183" i="18"/>
  <c r="F183" i="18"/>
  <c r="C184" i="18"/>
  <c r="D184" i="18"/>
  <c r="E184" i="18"/>
  <c r="F184" i="18"/>
  <c r="C185" i="18"/>
  <c r="D185" i="18"/>
  <c r="E185" i="18"/>
  <c r="F185" i="18"/>
  <c r="C186" i="18"/>
  <c r="D186" i="18"/>
  <c r="E186" i="18"/>
  <c r="F186" i="18"/>
  <c r="C187" i="18"/>
  <c r="D187" i="18"/>
  <c r="E187" i="18"/>
  <c r="F187" i="18"/>
  <c r="C188" i="18"/>
  <c r="D188" i="18"/>
  <c r="E188" i="18"/>
  <c r="F188" i="18"/>
  <c r="C189" i="18"/>
  <c r="D189" i="18"/>
  <c r="E189" i="18"/>
  <c r="F189" i="18"/>
  <c r="C190" i="18"/>
  <c r="D190" i="18"/>
  <c r="E190" i="18"/>
  <c r="F190" i="18"/>
  <c r="C191" i="18"/>
  <c r="D191" i="18"/>
  <c r="E191" i="18"/>
  <c r="F191" i="18"/>
  <c r="C192" i="18"/>
  <c r="D192" i="18"/>
  <c r="E192" i="18"/>
  <c r="F192" i="18"/>
  <c r="C193" i="18"/>
  <c r="D193" i="18"/>
  <c r="E193" i="18"/>
  <c r="F193" i="18"/>
  <c r="C194" i="18"/>
  <c r="D194" i="18"/>
  <c r="E194" i="18"/>
  <c r="F194" i="18"/>
  <c r="C195" i="18"/>
  <c r="D195" i="18"/>
  <c r="E195" i="18"/>
  <c r="F195" i="18"/>
  <c r="C196" i="18"/>
  <c r="D196" i="18"/>
  <c r="E196" i="18"/>
  <c r="F196" i="18"/>
  <c r="C197" i="18"/>
  <c r="D197" i="18"/>
  <c r="E197" i="18"/>
  <c r="F197" i="18"/>
  <c r="C198" i="18"/>
  <c r="D198" i="18"/>
  <c r="E198" i="18"/>
  <c r="F198" i="18"/>
  <c r="C199" i="18"/>
  <c r="D199" i="18"/>
  <c r="E199" i="18"/>
  <c r="F199" i="18"/>
  <c r="C200" i="18"/>
  <c r="D200" i="18"/>
  <c r="E200" i="18"/>
  <c r="F200" i="18"/>
  <c r="C201" i="18"/>
  <c r="D201" i="18"/>
  <c r="E201" i="18"/>
  <c r="F201" i="18"/>
  <c r="C202" i="18"/>
  <c r="D202" i="18"/>
  <c r="E202" i="18"/>
  <c r="F202" i="18"/>
  <c r="C203" i="18"/>
  <c r="D203" i="18"/>
  <c r="E203" i="18"/>
  <c r="F203" i="18"/>
  <c r="C204" i="18"/>
  <c r="D204" i="18"/>
  <c r="E204" i="18"/>
  <c r="F204" i="18"/>
  <c r="C205" i="18"/>
  <c r="D205" i="18"/>
  <c r="E205" i="18"/>
  <c r="F205" i="18"/>
  <c r="C206" i="18"/>
  <c r="D206" i="18"/>
  <c r="E206" i="18"/>
  <c r="F206" i="18"/>
  <c r="C207" i="18"/>
  <c r="D207" i="18"/>
  <c r="E207" i="18"/>
  <c r="F207" i="18"/>
  <c r="C208" i="18"/>
  <c r="D208" i="18"/>
  <c r="E208" i="18"/>
  <c r="F208" i="18"/>
  <c r="C209" i="18"/>
  <c r="D209" i="18"/>
  <c r="E209" i="18"/>
  <c r="F209" i="18"/>
  <c r="C210" i="18"/>
  <c r="D210" i="18"/>
  <c r="E210" i="18"/>
  <c r="F210" i="18"/>
  <c r="C211" i="18"/>
  <c r="D211" i="18"/>
  <c r="E211" i="18"/>
  <c r="F211" i="18"/>
  <c r="C212" i="18"/>
  <c r="D212" i="18"/>
  <c r="E212" i="18"/>
  <c r="F212" i="18"/>
  <c r="C213" i="18"/>
  <c r="D213" i="18"/>
  <c r="E213" i="18"/>
  <c r="F213" i="18"/>
  <c r="C214" i="18"/>
  <c r="D214" i="18"/>
  <c r="E214" i="18"/>
  <c r="F214" i="18"/>
  <c r="C215" i="18"/>
  <c r="D215" i="18"/>
  <c r="E215" i="18"/>
  <c r="F215" i="18"/>
  <c r="C216" i="18"/>
  <c r="D216" i="18"/>
  <c r="E216" i="18"/>
  <c r="F216" i="18"/>
  <c r="C217" i="18"/>
  <c r="D217" i="18"/>
  <c r="E217" i="18"/>
  <c r="F217" i="18"/>
  <c r="C218" i="18"/>
  <c r="D218" i="18"/>
  <c r="E218" i="18"/>
  <c r="F218" i="18"/>
  <c r="C219" i="18"/>
  <c r="D219" i="18"/>
  <c r="E219" i="18"/>
  <c r="F219" i="18"/>
  <c r="C220" i="18"/>
  <c r="D220" i="18"/>
  <c r="E220" i="18"/>
  <c r="F220" i="18"/>
  <c r="C221" i="18"/>
  <c r="D221" i="18"/>
  <c r="E221" i="18"/>
  <c r="F221" i="18"/>
  <c r="C222" i="18"/>
  <c r="D222" i="18"/>
  <c r="E222" i="18"/>
  <c r="F222" i="18"/>
  <c r="C223" i="18"/>
  <c r="D223" i="18"/>
  <c r="E223" i="18"/>
  <c r="F223" i="18"/>
  <c r="C224" i="18"/>
  <c r="D224" i="18"/>
  <c r="E224" i="18"/>
  <c r="F224" i="18"/>
  <c r="C225" i="18"/>
  <c r="D225" i="18"/>
  <c r="E225" i="18"/>
  <c r="F225" i="18"/>
  <c r="C226" i="18"/>
  <c r="D226" i="18"/>
  <c r="E226" i="18"/>
  <c r="F226" i="18"/>
  <c r="C227" i="18"/>
  <c r="D227" i="18"/>
  <c r="E227" i="18"/>
  <c r="F227" i="18"/>
  <c r="C228" i="18"/>
  <c r="D228" i="18"/>
  <c r="E228" i="18"/>
  <c r="F228" i="18"/>
  <c r="C229" i="18"/>
  <c r="D229" i="18"/>
  <c r="E229" i="18"/>
  <c r="F229" i="18"/>
  <c r="C230" i="18"/>
  <c r="D230" i="18"/>
  <c r="E230" i="18"/>
  <c r="F230" i="18"/>
  <c r="C231" i="18"/>
  <c r="D231" i="18"/>
  <c r="E231" i="18"/>
  <c r="F231" i="18"/>
  <c r="C232" i="18"/>
  <c r="D232" i="18"/>
  <c r="E232" i="18"/>
  <c r="F232" i="18"/>
  <c r="C233" i="18"/>
  <c r="D233" i="18"/>
  <c r="E233" i="18"/>
  <c r="F233" i="18"/>
  <c r="C234" i="18"/>
  <c r="D234" i="18"/>
  <c r="E234" i="18"/>
  <c r="F234" i="18"/>
  <c r="C235" i="18"/>
  <c r="D235" i="18"/>
  <c r="E235" i="18"/>
  <c r="F235" i="18"/>
  <c r="C236" i="18"/>
  <c r="D236" i="18"/>
  <c r="E236" i="18"/>
  <c r="F236" i="18"/>
  <c r="C237" i="18"/>
  <c r="D237" i="18"/>
  <c r="E237" i="18"/>
  <c r="F237" i="18"/>
  <c r="C238" i="18"/>
  <c r="D238" i="18"/>
  <c r="E238" i="18"/>
  <c r="F238" i="18"/>
  <c r="C239" i="18"/>
  <c r="D239" i="18"/>
  <c r="E239" i="18"/>
  <c r="F239" i="18"/>
  <c r="C240" i="18"/>
  <c r="D240" i="18"/>
  <c r="E240" i="18"/>
  <c r="F240" i="18"/>
  <c r="C241" i="18"/>
  <c r="D241" i="18"/>
  <c r="E241" i="18"/>
  <c r="F241" i="18"/>
  <c r="C242" i="18"/>
  <c r="D242" i="18"/>
  <c r="E242" i="18"/>
  <c r="F242" i="18"/>
  <c r="C243" i="18"/>
  <c r="D243" i="18"/>
  <c r="E243" i="18"/>
  <c r="F243" i="18"/>
  <c r="C244" i="18"/>
  <c r="D244" i="18"/>
  <c r="E244" i="18"/>
  <c r="F244" i="18"/>
  <c r="C245" i="18"/>
  <c r="D245" i="18"/>
  <c r="E245" i="18"/>
  <c r="F245" i="18"/>
  <c r="C246" i="18"/>
  <c r="D246" i="18"/>
  <c r="E246" i="18"/>
  <c r="F246" i="18"/>
  <c r="C247" i="18"/>
  <c r="D247" i="18"/>
  <c r="E247" i="18"/>
  <c r="F247" i="18"/>
  <c r="C248" i="18"/>
  <c r="D248" i="18"/>
  <c r="E248" i="18"/>
  <c r="F248" i="18"/>
  <c r="C249" i="18"/>
  <c r="D249" i="18"/>
  <c r="E249" i="18"/>
  <c r="F249" i="18"/>
  <c r="C250" i="18"/>
  <c r="D250" i="18"/>
  <c r="E250" i="18"/>
  <c r="F250" i="18"/>
  <c r="C251" i="18"/>
  <c r="D251" i="18"/>
  <c r="E251" i="18"/>
  <c r="F251" i="18"/>
  <c r="C252" i="18"/>
  <c r="D252" i="18"/>
  <c r="E252" i="18"/>
  <c r="F252" i="18"/>
  <c r="C253" i="18"/>
  <c r="D253" i="18"/>
  <c r="E253" i="18"/>
  <c r="F253" i="18"/>
  <c r="C254" i="18"/>
  <c r="D254" i="18"/>
  <c r="E254" i="18"/>
  <c r="F254" i="18"/>
  <c r="C255" i="18"/>
  <c r="D255" i="18"/>
  <c r="E255" i="18"/>
  <c r="F255" i="18"/>
  <c r="C256" i="18"/>
  <c r="D256" i="18"/>
  <c r="E256" i="18"/>
  <c r="F256" i="18"/>
  <c r="C257" i="18"/>
  <c r="D257" i="18"/>
  <c r="E257" i="18"/>
  <c r="F257" i="18"/>
  <c r="C258" i="18"/>
  <c r="D258" i="18"/>
  <c r="E258" i="18"/>
  <c r="F258" i="18"/>
  <c r="C259" i="18"/>
  <c r="D259" i="18"/>
  <c r="E259" i="18"/>
  <c r="F259" i="18"/>
  <c r="C260" i="18"/>
  <c r="D260" i="18"/>
  <c r="E260" i="18"/>
  <c r="F260" i="18"/>
  <c r="C261" i="18"/>
  <c r="D261" i="18"/>
  <c r="E261" i="18"/>
  <c r="F261" i="18"/>
  <c r="C262" i="18"/>
  <c r="D262" i="18"/>
  <c r="E262" i="18"/>
  <c r="F262" i="18"/>
  <c r="C263" i="18"/>
  <c r="D263" i="18"/>
  <c r="E263" i="18"/>
  <c r="F263" i="18"/>
  <c r="C264" i="18"/>
  <c r="D264" i="18"/>
  <c r="E264" i="18"/>
  <c r="F264" i="18"/>
  <c r="C265" i="18"/>
  <c r="D265" i="18"/>
  <c r="E265" i="18"/>
  <c r="F265" i="18"/>
  <c r="C266" i="18"/>
  <c r="D266" i="18"/>
  <c r="E266" i="18"/>
  <c r="F266" i="18"/>
  <c r="C267" i="18"/>
  <c r="D267" i="18"/>
  <c r="E267" i="18"/>
  <c r="F267" i="18"/>
  <c r="C268" i="18"/>
  <c r="D268" i="18"/>
  <c r="E268" i="18"/>
  <c r="F268" i="18"/>
  <c r="C269" i="18"/>
  <c r="D269" i="18"/>
  <c r="E269" i="18"/>
  <c r="F269" i="18"/>
  <c r="C270" i="18"/>
  <c r="D270" i="18"/>
  <c r="E270" i="18"/>
  <c r="F270" i="18"/>
  <c r="C271" i="18"/>
  <c r="D271" i="18"/>
  <c r="E271" i="18"/>
  <c r="F271" i="18"/>
  <c r="C272" i="18"/>
  <c r="D272" i="18"/>
  <c r="E272" i="18"/>
  <c r="F272" i="18"/>
  <c r="C273" i="18"/>
  <c r="D273" i="18"/>
  <c r="E273" i="18"/>
  <c r="F273" i="18"/>
  <c r="C274" i="18"/>
  <c r="D274" i="18"/>
  <c r="E274" i="18"/>
  <c r="F274" i="18"/>
  <c r="C275" i="18"/>
  <c r="D275" i="18"/>
  <c r="E275" i="18"/>
  <c r="F275" i="18"/>
  <c r="C276" i="18"/>
  <c r="D276" i="18"/>
  <c r="E276" i="18"/>
  <c r="F276" i="18"/>
  <c r="C277" i="18"/>
  <c r="D277" i="18"/>
  <c r="E277" i="18"/>
  <c r="F277" i="18"/>
  <c r="C278" i="18"/>
  <c r="D278" i="18"/>
  <c r="E278" i="18"/>
  <c r="F278" i="18"/>
  <c r="C279" i="18"/>
  <c r="D279" i="18"/>
  <c r="E279" i="18"/>
  <c r="F279" i="18"/>
  <c r="C280" i="18"/>
  <c r="D280" i="18"/>
  <c r="E280" i="18"/>
  <c r="F280" i="18"/>
  <c r="C281" i="18"/>
  <c r="D281" i="18"/>
  <c r="E281" i="18"/>
  <c r="F281" i="18"/>
  <c r="C282" i="18"/>
  <c r="D282" i="18"/>
  <c r="E282" i="18"/>
  <c r="F282" i="18"/>
  <c r="C283" i="18"/>
  <c r="D283" i="18"/>
  <c r="E283" i="18"/>
  <c r="F283" i="18"/>
  <c r="C284" i="18"/>
  <c r="D284" i="18"/>
  <c r="E284" i="18"/>
  <c r="F284" i="18"/>
  <c r="C285" i="18"/>
  <c r="D285" i="18"/>
  <c r="E285" i="18"/>
  <c r="F285" i="18"/>
  <c r="C286" i="18"/>
  <c r="D286" i="18"/>
  <c r="E286" i="18"/>
  <c r="F286" i="18"/>
  <c r="C287" i="18"/>
  <c r="D287" i="18"/>
  <c r="E287" i="18"/>
  <c r="F287" i="18"/>
  <c r="C288" i="18"/>
  <c r="D288" i="18"/>
  <c r="E288" i="18"/>
  <c r="F288" i="18"/>
  <c r="C289" i="18"/>
  <c r="D289" i="18"/>
  <c r="E289" i="18"/>
  <c r="F289" i="18"/>
  <c r="C290" i="18"/>
  <c r="D290" i="18"/>
  <c r="E290" i="18"/>
  <c r="F290" i="18"/>
  <c r="C291" i="18"/>
  <c r="D291" i="18"/>
  <c r="E291" i="18"/>
  <c r="F291" i="18"/>
  <c r="C292" i="18"/>
  <c r="D292" i="18"/>
  <c r="E292" i="18"/>
  <c r="F292" i="18"/>
  <c r="C293" i="18"/>
  <c r="D293" i="18"/>
  <c r="E293" i="18"/>
  <c r="F293" i="18"/>
  <c r="C294" i="18"/>
  <c r="D294" i="18"/>
  <c r="E294" i="18"/>
  <c r="F294" i="18"/>
  <c r="C295" i="18"/>
  <c r="D295" i="18"/>
  <c r="E295" i="18"/>
  <c r="F295" i="18"/>
  <c r="C296" i="18"/>
  <c r="D296" i="18"/>
  <c r="E296" i="18"/>
  <c r="F296" i="18"/>
  <c r="C297" i="18"/>
  <c r="D297" i="18"/>
  <c r="E297" i="18"/>
  <c r="F297" i="18"/>
  <c r="C298" i="18"/>
  <c r="D298" i="18"/>
  <c r="E298" i="18"/>
  <c r="F298" i="18"/>
  <c r="C299" i="18"/>
  <c r="D299" i="18"/>
  <c r="E299" i="18"/>
  <c r="F299" i="18"/>
  <c r="C300" i="18"/>
  <c r="D300" i="18"/>
  <c r="E300" i="18"/>
  <c r="F300" i="18"/>
  <c r="C301" i="18"/>
  <c r="D301" i="18"/>
  <c r="E301" i="18"/>
  <c r="F301" i="18"/>
  <c r="C302" i="18"/>
  <c r="D302" i="18"/>
  <c r="E302" i="18"/>
  <c r="F302" i="18"/>
  <c r="C303" i="18"/>
  <c r="D303" i="18"/>
  <c r="E303" i="18"/>
  <c r="F303" i="18"/>
  <c r="C304" i="18"/>
  <c r="D304" i="18"/>
  <c r="E304" i="18"/>
  <c r="F304" i="18"/>
  <c r="C305" i="18"/>
  <c r="D305" i="18"/>
  <c r="E305" i="18"/>
  <c r="F305" i="18"/>
  <c r="C306" i="18"/>
  <c r="D306" i="18"/>
  <c r="E306" i="18"/>
  <c r="F306" i="18"/>
  <c r="C307" i="18"/>
  <c r="D307" i="18"/>
  <c r="E307" i="18"/>
  <c r="F307" i="18"/>
  <c r="C308" i="18"/>
  <c r="D308" i="18"/>
  <c r="E308" i="18"/>
  <c r="F308" i="18"/>
  <c r="C309" i="18"/>
  <c r="D309" i="18"/>
  <c r="E309" i="18"/>
  <c r="F309" i="18"/>
  <c r="C310" i="18"/>
  <c r="D310" i="18"/>
  <c r="E310" i="18"/>
  <c r="F310" i="18"/>
  <c r="C311" i="18"/>
  <c r="D311" i="18"/>
  <c r="E311" i="18"/>
  <c r="F311" i="18"/>
  <c r="C312" i="18"/>
  <c r="D312" i="18"/>
  <c r="E312" i="18"/>
  <c r="F312" i="18"/>
  <c r="C313" i="18"/>
  <c r="D313" i="18"/>
  <c r="E313" i="18"/>
  <c r="F313" i="18"/>
  <c r="C314" i="18"/>
  <c r="D314" i="18"/>
  <c r="E314" i="18"/>
  <c r="F314" i="18"/>
  <c r="C315" i="18"/>
  <c r="D315" i="18"/>
  <c r="E315" i="18"/>
  <c r="F315" i="18"/>
  <c r="C316" i="18"/>
  <c r="D316" i="18"/>
  <c r="E316" i="18"/>
  <c r="F316" i="18"/>
  <c r="C317" i="18"/>
  <c r="D317" i="18"/>
  <c r="E317" i="18"/>
  <c r="F317" i="18"/>
  <c r="C318" i="18"/>
  <c r="D318" i="18"/>
  <c r="E318" i="18"/>
  <c r="F318" i="18"/>
  <c r="C319" i="18"/>
  <c r="D319" i="18"/>
  <c r="E319" i="18"/>
  <c r="F319" i="18"/>
  <c r="C320" i="18"/>
  <c r="D320" i="18"/>
  <c r="E320" i="18"/>
  <c r="F320" i="18"/>
  <c r="C321" i="18"/>
  <c r="D321" i="18"/>
  <c r="E321" i="18"/>
  <c r="F321" i="18"/>
  <c r="C322" i="18"/>
  <c r="D322" i="18"/>
  <c r="E322" i="18"/>
  <c r="F322" i="18"/>
  <c r="C323" i="18"/>
  <c r="D323" i="18"/>
  <c r="E323" i="18"/>
  <c r="F323" i="18"/>
  <c r="C324" i="18"/>
  <c r="D324" i="18"/>
  <c r="E324" i="18"/>
  <c r="F324" i="18"/>
  <c r="C325" i="18"/>
  <c r="D325" i="18"/>
  <c r="E325" i="18"/>
  <c r="F325" i="18"/>
  <c r="C326" i="18"/>
  <c r="D326" i="18"/>
  <c r="E326" i="18"/>
  <c r="F326" i="18"/>
  <c r="C327" i="18"/>
  <c r="D327" i="18"/>
  <c r="E327" i="18"/>
  <c r="F327" i="18"/>
  <c r="C328" i="18"/>
  <c r="D328" i="18"/>
  <c r="E328" i="18"/>
  <c r="F328" i="18"/>
  <c r="C329" i="18"/>
  <c r="D329" i="18"/>
  <c r="E329" i="18"/>
  <c r="F329" i="18"/>
  <c r="C330" i="18"/>
  <c r="D330" i="18"/>
  <c r="E330" i="18"/>
  <c r="F330" i="18"/>
  <c r="C331" i="18"/>
  <c r="D331" i="18"/>
  <c r="E331" i="18"/>
  <c r="F331" i="18"/>
  <c r="C332" i="18"/>
  <c r="D332" i="18"/>
  <c r="E332" i="18"/>
  <c r="F332" i="18"/>
  <c r="C333" i="18"/>
  <c r="D333" i="18"/>
  <c r="E333" i="18"/>
  <c r="F333" i="18"/>
  <c r="C334" i="18"/>
  <c r="D334" i="18"/>
  <c r="E334" i="18"/>
  <c r="F334" i="18"/>
  <c r="C335" i="18"/>
  <c r="D335" i="18"/>
  <c r="E335" i="18"/>
  <c r="F335" i="18"/>
  <c r="C336" i="18"/>
  <c r="D336" i="18"/>
  <c r="E336" i="18"/>
  <c r="F336" i="18"/>
  <c r="C337" i="18"/>
  <c r="D337" i="18"/>
  <c r="E337" i="18"/>
  <c r="F337" i="18"/>
  <c r="C338" i="18"/>
  <c r="D338" i="18"/>
  <c r="E338" i="18"/>
  <c r="F338" i="18"/>
  <c r="C339" i="18"/>
  <c r="D339" i="18"/>
  <c r="E339" i="18"/>
  <c r="F339" i="18"/>
  <c r="C340" i="18"/>
  <c r="D340" i="18"/>
  <c r="E340" i="18"/>
  <c r="F340" i="18"/>
  <c r="C341" i="18"/>
  <c r="D341" i="18"/>
  <c r="E341" i="18"/>
  <c r="F341" i="18"/>
  <c r="C342" i="18"/>
  <c r="D342" i="18"/>
  <c r="E342" i="18"/>
  <c r="F342" i="18"/>
  <c r="C343" i="18"/>
  <c r="D343" i="18"/>
  <c r="E343" i="18"/>
  <c r="F343" i="18"/>
  <c r="C344" i="18"/>
  <c r="D344" i="18"/>
  <c r="E344" i="18"/>
  <c r="F344" i="18"/>
  <c r="C345" i="18"/>
  <c r="D345" i="18"/>
  <c r="E345" i="18"/>
  <c r="F345" i="18"/>
  <c r="C346" i="18"/>
  <c r="D346" i="18"/>
  <c r="E346" i="18"/>
  <c r="F346" i="18"/>
  <c r="C347" i="18"/>
  <c r="D347" i="18"/>
  <c r="E347" i="18"/>
  <c r="F347" i="18"/>
  <c r="C348" i="18"/>
  <c r="D348" i="18"/>
  <c r="E348" i="18"/>
  <c r="F348" i="18"/>
  <c r="C349" i="18"/>
  <c r="D349" i="18"/>
  <c r="E349" i="18"/>
  <c r="F349" i="18"/>
  <c r="C350" i="18"/>
  <c r="D350" i="18"/>
  <c r="E350" i="18"/>
  <c r="F350" i="18"/>
  <c r="C351" i="18"/>
  <c r="D351" i="18"/>
  <c r="E351" i="18"/>
  <c r="F351" i="18"/>
  <c r="C352" i="18"/>
  <c r="D352" i="18"/>
  <c r="E352" i="18"/>
  <c r="F352" i="18"/>
  <c r="C353" i="18"/>
  <c r="D353" i="18"/>
  <c r="E353" i="18"/>
  <c r="F353" i="18"/>
  <c r="C354" i="18"/>
  <c r="D354" i="18"/>
  <c r="E354" i="18"/>
  <c r="F354" i="18"/>
  <c r="C355" i="18"/>
  <c r="D355" i="18"/>
  <c r="E355" i="18"/>
  <c r="F355" i="18"/>
  <c r="C356" i="18"/>
  <c r="D356" i="18"/>
  <c r="E356" i="18"/>
  <c r="F356" i="18"/>
  <c r="C357" i="18"/>
  <c r="D357" i="18"/>
  <c r="E357" i="18"/>
  <c r="F357" i="18"/>
  <c r="C358" i="18"/>
  <c r="D358" i="18"/>
  <c r="E358" i="18"/>
  <c r="F358" i="18"/>
  <c r="C359" i="18"/>
  <c r="D359" i="18"/>
  <c r="E359" i="18"/>
  <c r="F359" i="18"/>
  <c r="C360" i="18"/>
  <c r="D360" i="18"/>
  <c r="E360" i="18"/>
  <c r="F360" i="18"/>
  <c r="C361" i="18"/>
  <c r="D361" i="18"/>
  <c r="E361" i="18"/>
  <c r="F361" i="18"/>
  <c r="C362" i="18"/>
  <c r="D362" i="18"/>
  <c r="E362" i="18"/>
  <c r="F362" i="18"/>
  <c r="C363" i="18"/>
  <c r="D363" i="18"/>
  <c r="E363" i="18"/>
  <c r="F363" i="18"/>
  <c r="C364" i="18"/>
  <c r="D364" i="18"/>
  <c r="E364" i="18"/>
  <c r="F364" i="18"/>
  <c r="C365" i="18"/>
  <c r="D365" i="18"/>
  <c r="E365" i="18"/>
  <c r="F365" i="18"/>
  <c r="C366" i="18"/>
  <c r="D366" i="18"/>
  <c r="E366" i="18"/>
  <c r="F366" i="18"/>
  <c r="C367" i="18"/>
  <c r="D367" i="18"/>
  <c r="E367" i="18"/>
  <c r="F367" i="18"/>
  <c r="C368" i="18"/>
  <c r="D368" i="18"/>
  <c r="E368" i="18"/>
  <c r="F368" i="18"/>
  <c r="C369" i="18"/>
  <c r="D369" i="18"/>
  <c r="E369" i="18"/>
  <c r="F369" i="18"/>
  <c r="C370" i="18"/>
  <c r="D370" i="18"/>
  <c r="E370" i="18"/>
  <c r="F370" i="18"/>
  <c r="C371" i="18"/>
  <c r="D371" i="18"/>
  <c r="E371" i="18"/>
  <c r="F371" i="18"/>
  <c r="C372" i="18"/>
  <c r="D372" i="18"/>
  <c r="E372" i="18"/>
  <c r="F372" i="18"/>
  <c r="C373" i="18"/>
  <c r="D373" i="18"/>
  <c r="E373" i="18"/>
  <c r="F373" i="18"/>
  <c r="C374" i="18"/>
  <c r="D374" i="18"/>
  <c r="E374" i="18"/>
  <c r="F374" i="18"/>
  <c r="C375" i="18"/>
  <c r="D375" i="18"/>
  <c r="E375" i="18"/>
  <c r="F375" i="18"/>
  <c r="C376" i="18"/>
  <c r="D376" i="18"/>
  <c r="E376" i="18"/>
  <c r="F376" i="18"/>
  <c r="C377" i="18"/>
  <c r="D377" i="18"/>
  <c r="E377" i="18"/>
  <c r="F377" i="18"/>
  <c r="C378" i="18"/>
  <c r="D378" i="18"/>
  <c r="E378" i="18"/>
  <c r="F378" i="18"/>
  <c r="C379" i="18"/>
  <c r="D379" i="18"/>
  <c r="E379" i="18"/>
  <c r="F379" i="18"/>
  <c r="C380" i="18"/>
  <c r="D380" i="18"/>
  <c r="E380" i="18"/>
  <c r="F380" i="18"/>
  <c r="C381" i="18"/>
  <c r="D381" i="18"/>
  <c r="E381" i="18"/>
  <c r="F381" i="18"/>
  <c r="C382" i="18"/>
  <c r="D382" i="18"/>
  <c r="E382" i="18"/>
  <c r="F382" i="18"/>
  <c r="C383" i="18"/>
  <c r="D383" i="18"/>
  <c r="E383" i="18"/>
  <c r="F383" i="18"/>
  <c r="C384" i="18"/>
  <c r="D384" i="18"/>
  <c r="E384" i="18"/>
  <c r="F384" i="18"/>
  <c r="C385" i="18"/>
  <c r="D385" i="18"/>
  <c r="E385" i="18"/>
  <c r="F385" i="18"/>
  <c r="C386" i="18"/>
  <c r="D386" i="18"/>
  <c r="E386" i="18"/>
  <c r="F386" i="18"/>
  <c r="C387" i="18"/>
  <c r="D387" i="18"/>
  <c r="E387" i="18"/>
  <c r="F387" i="18"/>
  <c r="C388" i="18"/>
  <c r="D388" i="18"/>
  <c r="E388" i="18"/>
  <c r="F388" i="18"/>
  <c r="C389" i="18"/>
  <c r="D389" i="18"/>
  <c r="E389" i="18"/>
  <c r="F389" i="18"/>
  <c r="C390" i="18"/>
  <c r="D390" i="18"/>
  <c r="E390" i="18"/>
  <c r="F390" i="18"/>
  <c r="C391" i="18"/>
  <c r="D391" i="18"/>
  <c r="E391" i="18"/>
  <c r="F391" i="18"/>
  <c r="C392" i="18"/>
  <c r="D392" i="18"/>
  <c r="E392" i="18"/>
  <c r="F392" i="18"/>
  <c r="C393" i="18"/>
  <c r="D393" i="18"/>
  <c r="E393" i="18"/>
  <c r="F393" i="18"/>
  <c r="C394" i="18"/>
  <c r="D394" i="18"/>
  <c r="E394" i="18"/>
  <c r="F394" i="18"/>
  <c r="C395" i="18"/>
  <c r="D395" i="18"/>
  <c r="E395" i="18"/>
  <c r="F395" i="18"/>
  <c r="C396" i="18"/>
  <c r="D396" i="18"/>
  <c r="E396" i="18"/>
  <c r="F396" i="18"/>
  <c r="C397" i="18"/>
  <c r="D397" i="18"/>
  <c r="E397" i="18"/>
  <c r="F397" i="18"/>
  <c r="C398" i="18"/>
  <c r="D398" i="18"/>
  <c r="E398" i="18"/>
  <c r="F398" i="18"/>
  <c r="C399" i="18"/>
  <c r="D399" i="18"/>
  <c r="E399" i="18"/>
  <c r="F399" i="18"/>
  <c r="C400" i="18"/>
  <c r="D400" i="18"/>
  <c r="E400" i="18"/>
  <c r="F400" i="18"/>
  <c r="C401" i="18"/>
  <c r="D401" i="18"/>
  <c r="E401" i="18"/>
  <c r="F401" i="18"/>
  <c r="C402" i="18"/>
  <c r="D402" i="18"/>
  <c r="E402" i="18"/>
  <c r="F402" i="18"/>
  <c r="C403" i="18"/>
  <c r="D403" i="18"/>
  <c r="E403" i="18"/>
  <c r="F403" i="18"/>
  <c r="C404" i="18"/>
  <c r="D404" i="18"/>
  <c r="E404" i="18"/>
  <c r="F404" i="18"/>
  <c r="C405" i="18"/>
  <c r="D405" i="18"/>
  <c r="E405" i="18"/>
  <c r="F405" i="18"/>
  <c r="C406" i="18"/>
  <c r="D406" i="18"/>
  <c r="E406" i="18"/>
  <c r="F406" i="18"/>
  <c r="C407" i="18"/>
  <c r="D407" i="18"/>
  <c r="E407" i="18"/>
  <c r="F407" i="18"/>
  <c r="C408" i="18"/>
  <c r="D408" i="18"/>
  <c r="E408" i="18"/>
  <c r="F408" i="18"/>
  <c r="C409" i="18"/>
  <c r="D409" i="18"/>
  <c r="E409" i="18"/>
  <c r="F409" i="18"/>
  <c r="C410" i="18"/>
  <c r="D410" i="18"/>
  <c r="E410" i="18"/>
  <c r="F410" i="18"/>
  <c r="C411" i="18"/>
  <c r="D411" i="18"/>
  <c r="E411" i="18"/>
  <c r="F411" i="18"/>
  <c r="C412" i="18"/>
  <c r="D412" i="18"/>
  <c r="E412" i="18"/>
  <c r="F412" i="18"/>
  <c r="C413" i="18"/>
  <c r="D413" i="18"/>
  <c r="E413" i="18"/>
  <c r="F413" i="18"/>
  <c r="C414" i="18"/>
  <c r="D414" i="18"/>
  <c r="E414" i="18"/>
  <c r="F414" i="18"/>
  <c r="C415" i="18"/>
  <c r="D415" i="18"/>
  <c r="E415" i="18"/>
  <c r="F415" i="18"/>
  <c r="C416" i="18"/>
  <c r="D416" i="18"/>
  <c r="E416" i="18"/>
  <c r="F416" i="18"/>
  <c r="C417" i="18"/>
  <c r="D417" i="18"/>
  <c r="E417" i="18"/>
  <c r="F417" i="18"/>
  <c r="C418" i="18"/>
  <c r="D418" i="18"/>
  <c r="E418" i="18"/>
  <c r="F418" i="18"/>
  <c r="C419" i="18"/>
  <c r="D419" i="18"/>
  <c r="E419" i="18"/>
  <c r="F419" i="18"/>
  <c r="C420" i="18"/>
  <c r="D420" i="18"/>
  <c r="E420" i="18"/>
  <c r="F420" i="18"/>
  <c r="C421" i="18"/>
  <c r="D421" i="18"/>
  <c r="E421" i="18"/>
  <c r="F421" i="18"/>
  <c r="C422" i="18"/>
  <c r="D422" i="18"/>
  <c r="E422" i="18"/>
  <c r="F422" i="18"/>
  <c r="C423" i="18"/>
  <c r="D423" i="18"/>
  <c r="E423" i="18"/>
  <c r="F423" i="18"/>
  <c r="C424" i="18"/>
  <c r="D424" i="18"/>
  <c r="E424" i="18"/>
  <c r="F424" i="18"/>
  <c r="C425" i="18"/>
  <c r="D425" i="18"/>
  <c r="E425" i="18"/>
  <c r="F425" i="18"/>
  <c r="C426" i="18"/>
  <c r="D426" i="18"/>
  <c r="E426" i="18"/>
  <c r="F426" i="18"/>
  <c r="C427" i="18"/>
  <c r="D427" i="18"/>
  <c r="E427" i="18"/>
  <c r="F427" i="18"/>
  <c r="C428" i="18"/>
  <c r="D428" i="18"/>
  <c r="E428" i="18"/>
  <c r="F428" i="18"/>
  <c r="C429" i="18"/>
  <c r="D429" i="18"/>
  <c r="E429" i="18"/>
  <c r="F429" i="18"/>
  <c r="C430" i="18"/>
  <c r="D430" i="18"/>
  <c r="E430" i="18"/>
  <c r="F430" i="18"/>
  <c r="C431" i="18"/>
  <c r="D431" i="18"/>
  <c r="E431" i="18"/>
  <c r="F431" i="18"/>
  <c r="C432" i="18"/>
  <c r="D432" i="18"/>
  <c r="E432" i="18"/>
  <c r="F432" i="18"/>
  <c r="C433" i="18"/>
  <c r="D433" i="18"/>
  <c r="E433" i="18"/>
  <c r="F433" i="18"/>
  <c r="C434" i="18"/>
  <c r="D434" i="18"/>
  <c r="E434" i="18"/>
  <c r="F434" i="18"/>
  <c r="C435" i="18"/>
  <c r="D435" i="18"/>
  <c r="E435" i="18"/>
  <c r="F435" i="18"/>
  <c r="C436" i="18"/>
  <c r="D436" i="18"/>
  <c r="E436" i="18"/>
  <c r="F436" i="18"/>
  <c r="C437" i="18"/>
  <c r="D437" i="18"/>
  <c r="E437" i="18"/>
  <c r="F437" i="18"/>
  <c r="C438" i="18"/>
  <c r="D438" i="18"/>
  <c r="E438" i="18"/>
  <c r="F438" i="18"/>
  <c r="C439" i="18"/>
  <c r="D439" i="18"/>
  <c r="E439" i="18"/>
  <c r="F439" i="18"/>
  <c r="C440" i="18"/>
  <c r="D440" i="18"/>
  <c r="E440" i="18"/>
  <c r="F440" i="18"/>
  <c r="C441" i="18"/>
  <c r="D441" i="18"/>
  <c r="E441" i="18"/>
  <c r="F441" i="18"/>
  <c r="C442" i="18"/>
  <c r="D442" i="18"/>
  <c r="E442" i="18"/>
  <c r="F442" i="18"/>
  <c r="C443" i="18"/>
  <c r="D443" i="18"/>
  <c r="E443" i="18"/>
  <c r="F443" i="18"/>
  <c r="C444" i="18"/>
  <c r="D444" i="18"/>
  <c r="E444" i="18"/>
  <c r="F444" i="18"/>
  <c r="C445" i="18"/>
  <c r="D445" i="18"/>
  <c r="E445" i="18"/>
  <c r="F445" i="18"/>
  <c r="C446" i="18"/>
  <c r="D446" i="18"/>
  <c r="E446" i="18"/>
  <c r="F446" i="18"/>
  <c r="C447" i="18"/>
  <c r="D447" i="18"/>
  <c r="E447" i="18"/>
  <c r="F447" i="18"/>
  <c r="C448" i="18"/>
  <c r="D448" i="18"/>
  <c r="E448" i="18"/>
  <c r="F448" i="18"/>
  <c r="C449" i="18"/>
  <c r="D449" i="18"/>
  <c r="E449" i="18"/>
  <c r="F449" i="18"/>
  <c r="C450" i="18"/>
  <c r="D450" i="18"/>
  <c r="E450" i="18"/>
  <c r="F450" i="18"/>
  <c r="C451" i="18"/>
  <c r="D451" i="18"/>
  <c r="E451" i="18"/>
  <c r="F451" i="18"/>
  <c r="C452" i="18"/>
  <c r="D452" i="18"/>
  <c r="E452" i="18"/>
  <c r="F452" i="18"/>
  <c r="C453" i="18"/>
  <c r="D453" i="18"/>
  <c r="E453" i="18"/>
  <c r="F453" i="18"/>
  <c r="C454" i="18"/>
  <c r="D454" i="18"/>
  <c r="E454" i="18"/>
  <c r="F454" i="18"/>
  <c r="C455" i="18"/>
  <c r="D455" i="18"/>
  <c r="E455" i="18"/>
  <c r="F455" i="18"/>
  <c r="C456" i="18"/>
  <c r="D456" i="18"/>
  <c r="E456" i="18"/>
  <c r="F456" i="18"/>
  <c r="C457" i="18"/>
  <c r="D457" i="18"/>
  <c r="E457" i="18"/>
  <c r="F457" i="18"/>
  <c r="C458" i="18"/>
  <c r="D458" i="18"/>
  <c r="E458" i="18"/>
  <c r="F458" i="18"/>
  <c r="C459" i="18"/>
  <c r="D459" i="18"/>
  <c r="E459" i="18"/>
  <c r="F459" i="18"/>
  <c r="C460" i="18"/>
  <c r="D460" i="18"/>
  <c r="E460" i="18"/>
  <c r="F460" i="18"/>
  <c r="C461" i="18"/>
  <c r="D461" i="18"/>
  <c r="E461" i="18"/>
  <c r="F461" i="18"/>
  <c r="C462" i="18"/>
  <c r="D462" i="18"/>
  <c r="E462" i="18"/>
  <c r="F462" i="18"/>
  <c r="C463" i="18"/>
  <c r="D463" i="18"/>
  <c r="E463" i="18"/>
  <c r="F463" i="18"/>
  <c r="C464" i="18"/>
  <c r="D464" i="18"/>
  <c r="E464" i="18"/>
  <c r="F464" i="18"/>
  <c r="C465" i="18"/>
  <c r="D465" i="18"/>
  <c r="E465" i="18"/>
  <c r="F465" i="18"/>
  <c r="C466" i="18"/>
  <c r="D466" i="18"/>
  <c r="E466" i="18"/>
  <c r="F466" i="18"/>
  <c r="C467" i="18"/>
  <c r="D467" i="18"/>
  <c r="E467" i="18"/>
  <c r="F467" i="18"/>
  <c r="C468" i="18"/>
  <c r="D468" i="18"/>
  <c r="E468" i="18"/>
  <c r="F468" i="18"/>
  <c r="C469" i="18"/>
  <c r="D469" i="18"/>
  <c r="E469" i="18"/>
  <c r="F469" i="18"/>
  <c r="C470" i="18"/>
  <c r="D470" i="18"/>
  <c r="E470" i="18"/>
  <c r="F470" i="18"/>
  <c r="C471" i="18"/>
  <c r="D471" i="18"/>
  <c r="E471" i="18"/>
  <c r="F471" i="18"/>
  <c r="C472" i="18"/>
  <c r="D472" i="18"/>
  <c r="E472" i="18"/>
  <c r="F472" i="18"/>
  <c r="C473" i="18"/>
  <c r="D473" i="18"/>
  <c r="E473" i="18"/>
  <c r="F473" i="18"/>
  <c r="C474" i="18"/>
  <c r="D474" i="18"/>
  <c r="E474" i="18"/>
  <c r="F474" i="18"/>
  <c r="C475" i="18"/>
  <c r="D475" i="18"/>
  <c r="E475" i="18"/>
  <c r="F475" i="18"/>
  <c r="C476" i="18"/>
  <c r="D476" i="18"/>
  <c r="E476" i="18"/>
  <c r="F476" i="18"/>
  <c r="C477" i="18"/>
  <c r="D477" i="18"/>
  <c r="E477" i="18"/>
  <c r="F477" i="18"/>
  <c r="C478" i="18"/>
  <c r="D478" i="18"/>
  <c r="E478" i="18"/>
  <c r="F478" i="18"/>
  <c r="C479" i="18"/>
  <c r="D479" i="18"/>
  <c r="E479" i="18"/>
  <c r="F479" i="18"/>
  <c r="C480" i="18"/>
  <c r="D480" i="18"/>
  <c r="E480" i="18"/>
  <c r="F480" i="18"/>
  <c r="C481" i="18"/>
  <c r="D481" i="18"/>
  <c r="E481" i="18"/>
  <c r="F481" i="18"/>
  <c r="C482" i="18"/>
  <c r="D482" i="18"/>
  <c r="E482" i="18"/>
  <c r="F482" i="18"/>
  <c r="C483" i="18"/>
  <c r="D483" i="18"/>
  <c r="E483" i="18"/>
  <c r="F483" i="18"/>
  <c r="C484" i="18"/>
  <c r="D484" i="18"/>
  <c r="E484" i="18"/>
  <c r="F484" i="18"/>
  <c r="C4" i="18"/>
  <c r="D4" i="18"/>
  <c r="E4" i="18"/>
  <c r="F4" i="18"/>
  <c r="Z6" i="18"/>
  <c r="Z7" i="18"/>
  <c r="Z8" i="18"/>
  <c r="Z9" i="18"/>
  <c r="Z10" i="18"/>
  <c r="Z11" i="18"/>
  <c r="Z12" i="18"/>
  <c r="Z13" i="18"/>
  <c r="Z14" i="18"/>
  <c r="Z15" i="18"/>
  <c r="Z16" i="18"/>
  <c r="Z17" i="18"/>
  <c r="Z18" i="18"/>
  <c r="Z19" i="18"/>
  <c r="Z20" i="18"/>
  <c r="Z21" i="18"/>
  <c r="Z22" i="18"/>
  <c r="Z23" i="18"/>
  <c r="Z5" i="18"/>
  <c r="Y4" i="18"/>
  <c r="Y5" i="18"/>
  <c r="Y6" i="18"/>
  <c r="Y7" i="18"/>
  <c r="Y8" i="18"/>
  <c r="Y9" i="18"/>
  <c r="Y10" i="18"/>
  <c r="Y11" i="18"/>
  <c r="Y12" i="18"/>
  <c r="Y13" i="18"/>
  <c r="Y14" i="18"/>
  <c r="Y15" i="18"/>
  <c r="Y16" i="18"/>
  <c r="Y17" i="18"/>
  <c r="Y18" i="18"/>
  <c r="Y19" i="18"/>
  <c r="Y20" i="18"/>
  <c r="Y21" i="18"/>
  <c r="Y22" i="18"/>
  <c r="Y23" i="18"/>
  <c r="I484" i="8"/>
  <c r="J484" i="8"/>
  <c r="I483" i="8"/>
  <c r="J483" i="8"/>
  <c r="I482" i="8"/>
  <c r="J482" i="8"/>
  <c r="I481" i="8"/>
  <c r="J481" i="8"/>
  <c r="I480" i="8"/>
  <c r="J480" i="8"/>
  <c r="I479" i="8"/>
  <c r="J479" i="8"/>
  <c r="I478" i="8"/>
  <c r="J478" i="8"/>
  <c r="I477" i="8"/>
  <c r="J477" i="8"/>
  <c r="I476" i="8"/>
  <c r="J476" i="8"/>
  <c r="I475" i="8"/>
  <c r="J475" i="8"/>
  <c r="I474" i="8"/>
  <c r="J474" i="8"/>
  <c r="I473" i="8"/>
  <c r="J473" i="8"/>
  <c r="I472" i="8"/>
  <c r="J472" i="8"/>
  <c r="I471" i="8"/>
  <c r="J471" i="8"/>
  <c r="I470" i="8"/>
  <c r="J470" i="8"/>
  <c r="I469" i="8"/>
  <c r="J469" i="8"/>
  <c r="I468" i="8"/>
  <c r="J468" i="8"/>
  <c r="I467" i="8"/>
  <c r="J467" i="8"/>
  <c r="I466" i="8"/>
  <c r="J466" i="8"/>
  <c r="I465" i="8"/>
  <c r="J465" i="8"/>
  <c r="I464" i="8"/>
  <c r="J464" i="8"/>
  <c r="I463" i="8"/>
  <c r="J463" i="8"/>
  <c r="I462" i="8"/>
  <c r="J462" i="8"/>
  <c r="I461" i="8"/>
  <c r="J461" i="8"/>
  <c r="I460" i="8"/>
  <c r="J460" i="8"/>
  <c r="I459" i="8"/>
  <c r="J459" i="8"/>
  <c r="I458" i="8"/>
  <c r="J458" i="8"/>
  <c r="I457" i="8"/>
  <c r="J457" i="8"/>
  <c r="I456" i="8"/>
  <c r="J456" i="8"/>
  <c r="I455" i="8"/>
  <c r="J455" i="8"/>
  <c r="I454" i="8"/>
  <c r="J454" i="8"/>
  <c r="I453" i="8"/>
  <c r="J453" i="8"/>
  <c r="I452" i="8"/>
  <c r="J452" i="8"/>
  <c r="I451" i="8"/>
  <c r="J451" i="8"/>
  <c r="I450" i="8"/>
  <c r="J450" i="8"/>
  <c r="I449" i="8"/>
  <c r="J449" i="8"/>
  <c r="I448" i="8"/>
  <c r="J448" i="8"/>
  <c r="I447" i="8"/>
  <c r="J447" i="8"/>
  <c r="I446" i="8"/>
  <c r="J446" i="8"/>
  <c r="I445" i="8"/>
  <c r="J445" i="8"/>
  <c r="I444" i="8"/>
  <c r="J444" i="8"/>
  <c r="I443" i="8"/>
  <c r="J443" i="8"/>
  <c r="I442" i="8"/>
  <c r="J442" i="8"/>
  <c r="I441" i="8"/>
  <c r="J441" i="8"/>
  <c r="I440" i="8"/>
  <c r="J440" i="8"/>
  <c r="I439" i="8"/>
  <c r="J439" i="8"/>
  <c r="I438" i="8"/>
  <c r="J438" i="8"/>
  <c r="I437" i="8"/>
  <c r="J437" i="8"/>
  <c r="I436" i="8"/>
  <c r="J436" i="8"/>
  <c r="I435" i="8"/>
  <c r="J435" i="8"/>
  <c r="I434" i="8"/>
  <c r="J434" i="8"/>
  <c r="I433" i="8"/>
  <c r="J433" i="8"/>
  <c r="I432" i="8"/>
  <c r="J432" i="8"/>
  <c r="I431" i="8"/>
  <c r="J431" i="8"/>
  <c r="I430" i="8"/>
  <c r="J430" i="8"/>
  <c r="I429" i="8"/>
  <c r="J429" i="8"/>
  <c r="I428" i="8"/>
  <c r="J428" i="8"/>
  <c r="I427" i="8"/>
  <c r="J427" i="8"/>
  <c r="I426" i="8"/>
  <c r="J426" i="8"/>
  <c r="I425" i="8"/>
  <c r="J425" i="8"/>
  <c r="I424" i="8"/>
  <c r="J424" i="8"/>
  <c r="I423" i="8"/>
  <c r="J423" i="8"/>
  <c r="I422" i="8"/>
  <c r="J422" i="8"/>
  <c r="I421" i="8"/>
  <c r="J421" i="8"/>
  <c r="I420" i="8"/>
  <c r="J420" i="8"/>
  <c r="I419" i="8"/>
  <c r="J419" i="8"/>
  <c r="I418" i="8"/>
  <c r="J418" i="8"/>
  <c r="I417" i="8"/>
  <c r="J417" i="8"/>
  <c r="I416" i="8"/>
  <c r="J416" i="8"/>
  <c r="I415" i="8"/>
  <c r="J415" i="8"/>
  <c r="I414" i="8"/>
  <c r="J414" i="8"/>
  <c r="I413" i="8"/>
  <c r="J413" i="8"/>
  <c r="I412" i="8"/>
  <c r="J412" i="8"/>
  <c r="I411" i="8"/>
  <c r="J411" i="8"/>
  <c r="I410" i="8"/>
  <c r="J410" i="8"/>
  <c r="I409" i="8"/>
  <c r="J409" i="8"/>
  <c r="I408" i="8"/>
  <c r="J408" i="8"/>
  <c r="I407" i="8"/>
  <c r="J407" i="8"/>
  <c r="I406" i="8"/>
  <c r="J406" i="8"/>
  <c r="I405" i="8"/>
  <c r="J405" i="8"/>
  <c r="I404" i="8"/>
  <c r="J404" i="8"/>
  <c r="I403" i="8"/>
  <c r="J403" i="8"/>
  <c r="I402" i="8"/>
  <c r="J402" i="8"/>
  <c r="I401" i="8"/>
  <c r="J401" i="8"/>
  <c r="I400" i="8"/>
  <c r="J400" i="8"/>
  <c r="I399" i="8"/>
  <c r="J399" i="8"/>
  <c r="I398" i="8"/>
  <c r="J398" i="8"/>
  <c r="I397" i="8"/>
  <c r="J397" i="8"/>
  <c r="I396" i="8"/>
  <c r="J396" i="8"/>
  <c r="I395" i="8"/>
  <c r="J395" i="8"/>
  <c r="I394" i="8"/>
  <c r="J394" i="8"/>
  <c r="I393" i="8"/>
  <c r="J393" i="8"/>
  <c r="I392" i="8"/>
  <c r="J392" i="8"/>
  <c r="I391" i="8"/>
  <c r="J391" i="8"/>
  <c r="I390" i="8"/>
  <c r="J390" i="8"/>
  <c r="I389" i="8"/>
  <c r="J389" i="8"/>
  <c r="I388" i="8"/>
  <c r="J388" i="8"/>
  <c r="I387" i="8"/>
  <c r="J387" i="8"/>
  <c r="I386" i="8"/>
  <c r="J386" i="8"/>
  <c r="I385" i="8"/>
  <c r="J385" i="8"/>
  <c r="I384" i="8"/>
  <c r="J384" i="8"/>
  <c r="I383" i="8"/>
  <c r="J383" i="8"/>
  <c r="I382" i="8"/>
  <c r="J382" i="8"/>
  <c r="I381" i="8"/>
  <c r="J381" i="8"/>
  <c r="I380" i="8"/>
  <c r="J380" i="8"/>
  <c r="I379" i="8"/>
  <c r="J379" i="8"/>
  <c r="I378" i="8"/>
  <c r="J378" i="8"/>
  <c r="I377" i="8"/>
  <c r="J377" i="8"/>
  <c r="I376" i="8"/>
  <c r="J376" i="8"/>
  <c r="I375" i="8"/>
  <c r="J375" i="8"/>
  <c r="I374" i="8"/>
  <c r="J374" i="8"/>
  <c r="I373" i="8"/>
  <c r="J373" i="8"/>
  <c r="I372" i="8"/>
  <c r="J372" i="8"/>
  <c r="I371" i="8"/>
  <c r="J371" i="8"/>
  <c r="I370" i="8"/>
  <c r="J370" i="8"/>
  <c r="I369" i="8"/>
  <c r="J369" i="8"/>
  <c r="I368" i="8"/>
  <c r="J368" i="8"/>
  <c r="I367" i="8"/>
  <c r="J367" i="8"/>
  <c r="I366" i="8"/>
  <c r="J366" i="8"/>
  <c r="I365" i="8"/>
  <c r="J365" i="8"/>
  <c r="I364" i="8"/>
  <c r="J364" i="8"/>
  <c r="I363" i="8"/>
  <c r="J363" i="8"/>
  <c r="I362" i="8"/>
  <c r="J362" i="8"/>
  <c r="I361" i="8"/>
  <c r="J361" i="8"/>
  <c r="I360" i="8"/>
  <c r="J360" i="8"/>
  <c r="I359" i="8"/>
  <c r="J359" i="8"/>
  <c r="I358" i="8"/>
  <c r="J358" i="8"/>
  <c r="I357" i="8"/>
  <c r="J357" i="8"/>
  <c r="I356" i="8"/>
  <c r="J356" i="8"/>
  <c r="I355" i="8"/>
  <c r="J355" i="8"/>
  <c r="I354" i="8"/>
  <c r="J354" i="8"/>
  <c r="I353" i="8"/>
  <c r="J353" i="8"/>
  <c r="I352" i="8"/>
  <c r="J352" i="8"/>
  <c r="I351" i="8"/>
  <c r="J351" i="8"/>
  <c r="I350" i="8"/>
  <c r="J350" i="8"/>
  <c r="I349" i="8"/>
  <c r="J349" i="8"/>
  <c r="I348" i="8"/>
  <c r="J348" i="8"/>
  <c r="I347" i="8"/>
  <c r="J347" i="8"/>
  <c r="I346" i="8"/>
  <c r="J346" i="8"/>
  <c r="I345" i="8"/>
  <c r="J345" i="8"/>
  <c r="I344" i="8"/>
  <c r="J344" i="8"/>
  <c r="I343" i="8"/>
  <c r="J343" i="8"/>
  <c r="I342" i="8"/>
  <c r="J342" i="8"/>
  <c r="I341" i="8"/>
  <c r="J341" i="8"/>
  <c r="I340" i="8"/>
  <c r="J340" i="8"/>
  <c r="I339" i="8"/>
  <c r="J339" i="8"/>
  <c r="I338" i="8"/>
  <c r="J338" i="8"/>
  <c r="I337" i="8"/>
  <c r="J337" i="8"/>
  <c r="I336" i="8"/>
  <c r="J336" i="8"/>
  <c r="I335" i="8"/>
  <c r="J335" i="8"/>
  <c r="I334" i="8"/>
  <c r="J334" i="8"/>
  <c r="I333" i="8"/>
  <c r="J333" i="8"/>
  <c r="I332" i="8"/>
  <c r="J332" i="8"/>
  <c r="I331" i="8"/>
  <c r="J331" i="8"/>
  <c r="I330" i="8"/>
  <c r="J330" i="8"/>
  <c r="I329" i="8"/>
  <c r="J329" i="8"/>
  <c r="I328" i="8"/>
  <c r="J328" i="8"/>
  <c r="I327" i="8"/>
  <c r="J327" i="8"/>
  <c r="I326" i="8"/>
  <c r="J326" i="8"/>
  <c r="I325" i="8"/>
  <c r="J325" i="8"/>
  <c r="I324" i="8"/>
  <c r="J324" i="8"/>
  <c r="I323" i="8"/>
  <c r="J323" i="8"/>
  <c r="I322" i="8"/>
  <c r="J322" i="8"/>
  <c r="I321" i="8"/>
  <c r="J321" i="8"/>
  <c r="I320" i="8"/>
  <c r="J320" i="8"/>
  <c r="I319" i="8"/>
  <c r="J319" i="8"/>
  <c r="I318" i="8"/>
  <c r="J318" i="8"/>
  <c r="I317" i="8"/>
  <c r="J317" i="8"/>
  <c r="I316" i="8"/>
  <c r="J316" i="8"/>
  <c r="I315" i="8"/>
  <c r="J315" i="8"/>
  <c r="I314" i="8"/>
  <c r="J314" i="8"/>
  <c r="I313" i="8"/>
  <c r="J313" i="8"/>
  <c r="I312" i="8"/>
  <c r="J312" i="8"/>
  <c r="I311" i="8"/>
  <c r="J311" i="8"/>
  <c r="I310" i="8"/>
  <c r="J310" i="8"/>
  <c r="I309" i="8"/>
  <c r="J309" i="8"/>
  <c r="I308" i="8"/>
  <c r="J308" i="8"/>
  <c r="I307" i="8"/>
  <c r="J307" i="8"/>
  <c r="I306" i="8"/>
  <c r="J306" i="8"/>
  <c r="I305" i="8"/>
  <c r="J305" i="8"/>
  <c r="I304" i="8"/>
  <c r="J304" i="8"/>
  <c r="I303" i="8"/>
  <c r="J303" i="8"/>
  <c r="I302" i="8"/>
  <c r="J302" i="8"/>
  <c r="I301" i="8"/>
  <c r="J301" i="8"/>
  <c r="I300" i="8"/>
  <c r="J300" i="8"/>
  <c r="I299" i="8"/>
  <c r="J299" i="8"/>
  <c r="I298" i="8"/>
  <c r="J298" i="8"/>
  <c r="I297" i="8"/>
  <c r="J297" i="8"/>
  <c r="I296" i="8"/>
  <c r="J296" i="8"/>
  <c r="I295" i="8"/>
  <c r="J295" i="8"/>
  <c r="I294" i="8"/>
  <c r="J294" i="8"/>
  <c r="I293" i="8"/>
  <c r="J293" i="8"/>
  <c r="I292" i="8"/>
  <c r="J292" i="8"/>
  <c r="I291" i="8"/>
  <c r="J291" i="8"/>
  <c r="I290" i="8"/>
  <c r="J290" i="8"/>
  <c r="I289" i="8"/>
  <c r="J289" i="8"/>
  <c r="I288" i="8"/>
  <c r="J288" i="8"/>
  <c r="I287" i="8"/>
  <c r="J287" i="8"/>
  <c r="I286" i="8"/>
  <c r="J286" i="8"/>
  <c r="I285" i="8"/>
  <c r="J285" i="8"/>
  <c r="I284" i="8"/>
  <c r="J284" i="8"/>
  <c r="I283" i="8"/>
  <c r="J283" i="8"/>
  <c r="I282" i="8"/>
  <c r="J282" i="8"/>
  <c r="I281" i="8"/>
  <c r="J281" i="8"/>
  <c r="I280" i="8"/>
  <c r="J280" i="8"/>
  <c r="I279" i="8"/>
  <c r="J279" i="8"/>
  <c r="I278" i="8"/>
  <c r="J278" i="8"/>
  <c r="I277" i="8"/>
  <c r="J277" i="8"/>
  <c r="I276" i="8"/>
  <c r="J276" i="8"/>
  <c r="I275" i="8"/>
  <c r="J275" i="8"/>
  <c r="I274" i="8"/>
  <c r="J274" i="8"/>
  <c r="I273" i="8"/>
  <c r="J273" i="8"/>
  <c r="I272" i="8"/>
  <c r="J272" i="8"/>
  <c r="I271" i="8"/>
  <c r="J271" i="8"/>
  <c r="I270" i="8"/>
  <c r="J270" i="8"/>
  <c r="I269" i="8"/>
  <c r="J269" i="8"/>
  <c r="I268" i="8"/>
  <c r="J268" i="8"/>
  <c r="I267" i="8"/>
  <c r="J267" i="8"/>
  <c r="I266" i="8"/>
  <c r="J266" i="8"/>
  <c r="I265" i="8"/>
  <c r="J265" i="8"/>
  <c r="I264" i="8"/>
  <c r="J264" i="8"/>
  <c r="I263" i="8"/>
  <c r="J263" i="8"/>
  <c r="I262" i="8"/>
  <c r="J262" i="8"/>
  <c r="I261" i="8"/>
  <c r="J261" i="8"/>
  <c r="I260" i="8"/>
  <c r="J260" i="8"/>
  <c r="I259" i="8"/>
  <c r="J259" i="8"/>
  <c r="I258" i="8"/>
  <c r="J258" i="8"/>
  <c r="I257" i="8"/>
  <c r="J257" i="8"/>
  <c r="I256" i="8"/>
  <c r="J256" i="8"/>
  <c r="I255" i="8"/>
  <c r="J255" i="8"/>
  <c r="I254" i="8"/>
  <c r="J254" i="8"/>
  <c r="I253" i="8"/>
  <c r="J253" i="8"/>
  <c r="I252" i="8"/>
  <c r="J252" i="8"/>
  <c r="I251" i="8"/>
  <c r="J251" i="8"/>
  <c r="I250" i="8"/>
  <c r="J250" i="8"/>
  <c r="I249" i="8"/>
  <c r="J249" i="8"/>
  <c r="I248" i="8"/>
  <c r="J248" i="8"/>
  <c r="I247" i="8"/>
  <c r="J247" i="8"/>
  <c r="I246" i="8"/>
  <c r="J246" i="8"/>
  <c r="I245" i="8"/>
  <c r="J245" i="8"/>
  <c r="I244" i="8"/>
  <c r="J244" i="8"/>
  <c r="I243" i="8"/>
  <c r="J243" i="8"/>
  <c r="I242" i="8"/>
  <c r="J242" i="8"/>
  <c r="I241" i="8"/>
  <c r="J241" i="8"/>
  <c r="I240" i="8"/>
  <c r="J240" i="8"/>
  <c r="I239" i="8"/>
  <c r="J239" i="8"/>
  <c r="I238" i="8"/>
  <c r="J238" i="8"/>
  <c r="I237" i="8"/>
  <c r="J237" i="8"/>
  <c r="I236" i="8"/>
  <c r="J236" i="8"/>
  <c r="I235" i="8"/>
  <c r="J235" i="8"/>
  <c r="I234" i="8"/>
  <c r="J234" i="8"/>
  <c r="I233" i="8"/>
  <c r="J233" i="8"/>
  <c r="I232" i="8"/>
  <c r="J232" i="8"/>
  <c r="I231" i="8"/>
  <c r="J231" i="8"/>
  <c r="I230" i="8"/>
  <c r="J230" i="8"/>
  <c r="I229" i="8"/>
  <c r="J229" i="8"/>
  <c r="I228" i="8"/>
  <c r="J228" i="8"/>
  <c r="I227" i="8"/>
  <c r="J227" i="8"/>
  <c r="I226" i="8"/>
  <c r="J226" i="8"/>
  <c r="I225" i="8"/>
  <c r="J225" i="8"/>
  <c r="I224" i="8"/>
  <c r="J224" i="8"/>
  <c r="I223" i="8"/>
  <c r="J223" i="8"/>
  <c r="I222" i="8"/>
  <c r="J222" i="8"/>
  <c r="I221" i="8"/>
  <c r="J221" i="8"/>
  <c r="I220" i="8"/>
  <c r="J220" i="8"/>
  <c r="I219" i="8"/>
  <c r="J219" i="8"/>
  <c r="I218" i="8"/>
  <c r="J218" i="8"/>
  <c r="I217" i="8"/>
  <c r="J217" i="8"/>
  <c r="I216" i="8"/>
  <c r="J216" i="8"/>
  <c r="I215" i="8"/>
  <c r="J215" i="8"/>
  <c r="I214" i="8"/>
  <c r="J214" i="8"/>
  <c r="I213" i="8"/>
  <c r="J213" i="8"/>
  <c r="I212" i="8"/>
  <c r="J212" i="8"/>
  <c r="I211" i="8"/>
  <c r="J211" i="8"/>
  <c r="I210" i="8"/>
  <c r="J210" i="8"/>
  <c r="I209" i="8"/>
  <c r="J209" i="8"/>
  <c r="I208" i="8"/>
  <c r="J208" i="8"/>
  <c r="I207" i="8"/>
  <c r="J207" i="8"/>
  <c r="I206" i="8"/>
  <c r="J206" i="8"/>
  <c r="I205" i="8"/>
  <c r="J205" i="8"/>
  <c r="I204" i="8"/>
  <c r="J204" i="8"/>
  <c r="I203" i="8"/>
  <c r="J203" i="8"/>
  <c r="I202" i="8"/>
  <c r="J202" i="8"/>
  <c r="I201" i="8"/>
  <c r="J201" i="8"/>
  <c r="I200" i="8"/>
  <c r="J200" i="8"/>
  <c r="I199" i="8"/>
  <c r="J199" i="8"/>
  <c r="I198" i="8"/>
  <c r="J198" i="8"/>
  <c r="I197" i="8"/>
  <c r="J197" i="8"/>
  <c r="I196" i="8"/>
  <c r="J196" i="8"/>
  <c r="I195" i="8"/>
  <c r="J195" i="8"/>
  <c r="I194" i="8"/>
  <c r="J194" i="8"/>
  <c r="I193" i="8"/>
  <c r="J193" i="8"/>
  <c r="I192" i="8"/>
  <c r="J192" i="8"/>
  <c r="I191" i="8"/>
  <c r="J191" i="8"/>
  <c r="I190" i="8"/>
  <c r="J190" i="8"/>
  <c r="I189" i="8"/>
  <c r="J189" i="8"/>
  <c r="I188" i="8"/>
  <c r="J188" i="8"/>
  <c r="I187" i="8"/>
  <c r="J187" i="8"/>
  <c r="I186" i="8"/>
  <c r="J186" i="8"/>
  <c r="I185" i="8"/>
  <c r="J185" i="8"/>
  <c r="I184" i="8"/>
  <c r="J184" i="8"/>
  <c r="I183" i="8"/>
  <c r="J183" i="8"/>
  <c r="I182" i="8"/>
  <c r="J182" i="8"/>
  <c r="I181" i="8"/>
  <c r="J181" i="8"/>
  <c r="I180" i="8"/>
  <c r="J180" i="8"/>
  <c r="I179" i="8"/>
  <c r="J179" i="8"/>
  <c r="I178" i="8"/>
  <c r="J178" i="8"/>
  <c r="I177" i="8"/>
  <c r="J177" i="8"/>
  <c r="I176" i="8"/>
  <c r="J176" i="8"/>
  <c r="I175" i="8"/>
  <c r="J175" i="8"/>
  <c r="I174" i="8"/>
  <c r="J174" i="8"/>
  <c r="I173" i="8"/>
  <c r="J173" i="8"/>
  <c r="I172" i="8"/>
  <c r="J172" i="8"/>
  <c r="I171" i="8"/>
  <c r="J171" i="8"/>
  <c r="I170" i="8"/>
  <c r="J170" i="8"/>
  <c r="I169" i="8"/>
  <c r="J169" i="8"/>
  <c r="I168" i="8"/>
  <c r="J168" i="8"/>
  <c r="I167" i="8"/>
  <c r="J167" i="8"/>
  <c r="I166" i="8"/>
  <c r="J166" i="8"/>
  <c r="I165" i="8"/>
  <c r="J165" i="8"/>
  <c r="I164" i="8"/>
  <c r="J164" i="8"/>
  <c r="I163" i="8"/>
  <c r="J163" i="8"/>
  <c r="I162" i="8"/>
  <c r="J162" i="8"/>
  <c r="I161" i="8"/>
  <c r="J161" i="8"/>
  <c r="I160" i="8"/>
  <c r="J160" i="8"/>
  <c r="I159" i="8"/>
  <c r="J159" i="8"/>
  <c r="I158" i="8"/>
  <c r="J158" i="8"/>
  <c r="I157" i="8"/>
  <c r="J157" i="8"/>
  <c r="I156" i="8"/>
  <c r="J156" i="8"/>
  <c r="I155" i="8"/>
  <c r="J155" i="8"/>
  <c r="I154" i="8"/>
  <c r="J154" i="8"/>
  <c r="I153" i="8"/>
  <c r="J153" i="8"/>
  <c r="I152" i="8"/>
  <c r="J152" i="8"/>
  <c r="I151" i="8"/>
  <c r="J151" i="8"/>
  <c r="I150" i="8"/>
  <c r="J150" i="8"/>
  <c r="I149" i="8"/>
  <c r="J149" i="8"/>
  <c r="I148" i="8"/>
  <c r="J148" i="8"/>
  <c r="I147" i="8"/>
  <c r="J147" i="8"/>
  <c r="I146" i="8"/>
  <c r="J146" i="8"/>
  <c r="I145" i="8"/>
  <c r="J145" i="8"/>
  <c r="I144" i="8"/>
  <c r="J144" i="8"/>
  <c r="I143" i="8"/>
  <c r="J143" i="8"/>
  <c r="I142" i="8"/>
  <c r="J142" i="8"/>
  <c r="I141" i="8"/>
  <c r="J141" i="8"/>
  <c r="I140" i="8"/>
  <c r="J140" i="8"/>
  <c r="I139" i="8"/>
  <c r="J139" i="8"/>
  <c r="I138" i="8"/>
  <c r="J138" i="8"/>
  <c r="I137" i="8"/>
  <c r="J137" i="8"/>
  <c r="I136" i="8"/>
  <c r="J136" i="8"/>
  <c r="I135" i="8"/>
  <c r="J135" i="8"/>
  <c r="I134" i="8"/>
  <c r="J134" i="8"/>
  <c r="I133" i="8"/>
  <c r="J133" i="8"/>
  <c r="I132" i="8"/>
  <c r="J132" i="8"/>
  <c r="I131" i="8"/>
  <c r="J131" i="8"/>
  <c r="I130" i="8"/>
  <c r="J130" i="8"/>
  <c r="I129" i="8"/>
  <c r="J129" i="8"/>
  <c r="I128" i="8"/>
  <c r="J128" i="8"/>
  <c r="I127" i="8"/>
  <c r="J127" i="8"/>
  <c r="I126" i="8"/>
  <c r="J126" i="8"/>
  <c r="I125" i="8"/>
  <c r="J125" i="8"/>
  <c r="I124" i="8"/>
  <c r="J124" i="8"/>
  <c r="I123" i="8"/>
  <c r="J123" i="8"/>
  <c r="I122" i="8"/>
  <c r="J122" i="8"/>
  <c r="I121" i="8"/>
  <c r="J121" i="8"/>
  <c r="I120" i="8"/>
  <c r="J120" i="8"/>
  <c r="I119" i="8"/>
  <c r="J119" i="8"/>
  <c r="I118" i="8"/>
  <c r="J118" i="8"/>
  <c r="I117" i="8"/>
  <c r="J117" i="8"/>
  <c r="I116" i="8"/>
  <c r="J116" i="8"/>
  <c r="I115" i="8"/>
  <c r="J115" i="8"/>
  <c r="I114" i="8"/>
  <c r="J114" i="8"/>
  <c r="I113" i="8"/>
  <c r="J113" i="8"/>
  <c r="I112" i="8"/>
  <c r="J112" i="8"/>
  <c r="I111" i="8"/>
  <c r="J111" i="8"/>
  <c r="I110" i="8"/>
  <c r="J110" i="8"/>
  <c r="I109" i="8"/>
  <c r="J109" i="8"/>
  <c r="I108" i="8"/>
  <c r="J108" i="8"/>
  <c r="I107" i="8"/>
  <c r="J107" i="8"/>
  <c r="I106" i="8"/>
  <c r="J106" i="8"/>
  <c r="I105" i="8"/>
  <c r="J105" i="8"/>
  <c r="I104" i="8"/>
  <c r="J104" i="8"/>
  <c r="I103" i="8"/>
  <c r="J103" i="8"/>
  <c r="I102" i="8"/>
  <c r="J102" i="8"/>
  <c r="I101" i="8"/>
  <c r="J101" i="8"/>
  <c r="I100" i="8"/>
  <c r="J100" i="8"/>
  <c r="I99" i="8"/>
  <c r="J99" i="8"/>
  <c r="I98" i="8"/>
  <c r="J98" i="8"/>
  <c r="I97" i="8"/>
  <c r="J97" i="8"/>
  <c r="I96" i="8"/>
  <c r="J96" i="8"/>
  <c r="I95" i="8"/>
  <c r="J95" i="8"/>
  <c r="I94" i="8"/>
  <c r="J94" i="8"/>
  <c r="I93" i="8"/>
  <c r="J93" i="8"/>
  <c r="I92" i="8"/>
  <c r="J92" i="8"/>
  <c r="I91" i="8"/>
  <c r="J91" i="8"/>
  <c r="I90" i="8"/>
  <c r="J90" i="8"/>
  <c r="I89" i="8"/>
  <c r="J89" i="8"/>
  <c r="I88" i="8"/>
  <c r="J88" i="8"/>
  <c r="I87" i="8"/>
  <c r="J87" i="8"/>
  <c r="I86" i="8"/>
  <c r="J86" i="8"/>
  <c r="I85" i="8"/>
  <c r="J85" i="8"/>
  <c r="I84" i="8"/>
  <c r="J84" i="8"/>
  <c r="I83" i="8"/>
  <c r="J83" i="8"/>
  <c r="I82" i="8"/>
  <c r="J82" i="8"/>
  <c r="I81" i="8"/>
  <c r="J81" i="8"/>
  <c r="I80" i="8"/>
  <c r="J80" i="8"/>
  <c r="I79" i="8"/>
  <c r="J79" i="8"/>
  <c r="I78" i="8"/>
  <c r="J78" i="8"/>
  <c r="I77" i="8"/>
  <c r="J77" i="8"/>
  <c r="I76" i="8"/>
  <c r="J76" i="8"/>
  <c r="I75" i="8"/>
  <c r="J75" i="8"/>
  <c r="I74" i="8"/>
  <c r="J74" i="8"/>
  <c r="I73" i="8"/>
  <c r="J73" i="8"/>
  <c r="I72" i="8"/>
  <c r="J72" i="8"/>
  <c r="I71" i="8"/>
  <c r="J71" i="8"/>
  <c r="I70" i="8"/>
  <c r="J70" i="8"/>
  <c r="I69" i="8"/>
  <c r="J69" i="8"/>
  <c r="I68" i="8"/>
  <c r="J68" i="8"/>
  <c r="I67" i="8"/>
  <c r="J67" i="8"/>
  <c r="I66" i="8"/>
  <c r="J66" i="8"/>
  <c r="I65" i="8"/>
  <c r="J65" i="8"/>
  <c r="I64" i="8"/>
  <c r="J64" i="8"/>
  <c r="I63" i="8"/>
  <c r="J63" i="8"/>
  <c r="I62" i="8"/>
  <c r="J62" i="8"/>
  <c r="I61" i="8"/>
  <c r="J61" i="8"/>
  <c r="I60" i="8"/>
  <c r="J60" i="8"/>
  <c r="I59" i="8"/>
  <c r="J59" i="8"/>
  <c r="I58" i="8"/>
  <c r="J58" i="8"/>
  <c r="I57" i="8"/>
  <c r="J57" i="8"/>
  <c r="I56" i="8"/>
  <c r="J56" i="8"/>
  <c r="I55" i="8"/>
  <c r="J55" i="8"/>
  <c r="I54" i="8"/>
  <c r="J54" i="8"/>
  <c r="I53" i="8"/>
  <c r="J53" i="8"/>
  <c r="I52" i="8"/>
  <c r="J52" i="8"/>
  <c r="I51" i="8"/>
  <c r="J51" i="8"/>
  <c r="I50" i="8"/>
  <c r="J50" i="8"/>
  <c r="I49" i="8"/>
  <c r="J49" i="8"/>
  <c r="I48" i="8"/>
  <c r="J48" i="8"/>
  <c r="I47" i="8"/>
  <c r="J47" i="8"/>
  <c r="I46" i="8"/>
  <c r="J46" i="8"/>
  <c r="I45" i="8"/>
  <c r="J45" i="8"/>
  <c r="I44" i="8"/>
  <c r="J44" i="8"/>
  <c r="I43" i="8"/>
  <c r="J43" i="8"/>
  <c r="I42" i="8"/>
  <c r="J42" i="8"/>
  <c r="I41" i="8"/>
  <c r="J41" i="8"/>
  <c r="I40" i="8"/>
  <c r="J40" i="8"/>
  <c r="I39" i="8"/>
  <c r="J39" i="8"/>
  <c r="I38" i="8"/>
  <c r="J38" i="8"/>
  <c r="I37" i="8"/>
  <c r="J37" i="8"/>
  <c r="I36" i="8"/>
  <c r="J36" i="8"/>
  <c r="I35" i="8"/>
  <c r="J35" i="8"/>
  <c r="I34" i="8"/>
  <c r="J34" i="8"/>
  <c r="I33" i="8"/>
  <c r="J33" i="8"/>
  <c r="I32" i="8"/>
  <c r="J32" i="8"/>
  <c r="I31" i="8"/>
  <c r="J31" i="8"/>
  <c r="I30" i="8"/>
  <c r="J30" i="8"/>
  <c r="I29" i="8"/>
  <c r="J29" i="8"/>
  <c r="I28" i="8"/>
  <c r="J28" i="8"/>
  <c r="I27" i="8"/>
  <c r="J27" i="8"/>
  <c r="I26" i="8"/>
  <c r="J26" i="8"/>
  <c r="I25" i="8"/>
  <c r="J25" i="8"/>
  <c r="I24" i="8"/>
  <c r="J24" i="8"/>
  <c r="I23" i="8"/>
  <c r="J23" i="8"/>
  <c r="I22" i="8"/>
  <c r="J22" i="8"/>
  <c r="I21" i="8"/>
  <c r="J21" i="8"/>
  <c r="I20" i="8"/>
  <c r="J20" i="8"/>
  <c r="I19" i="8"/>
  <c r="J19" i="8"/>
  <c r="I18" i="8"/>
  <c r="J18" i="8"/>
  <c r="I17" i="8"/>
  <c r="J17" i="8"/>
  <c r="I16" i="8"/>
  <c r="J16" i="8"/>
  <c r="I15" i="8"/>
  <c r="J15" i="8"/>
  <c r="I14" i="8"/>
  <c r="J14" i="8"/>
  <c r="I13" i="8"/>
  <c r="J13" i="8"/>
  <c r="I12" i="8"/>
  <c r="J12" i="8"/>
  <c r="I11" i="8"/>
  <c r="J11" i="8"/>
  <c r="I10" i="8"/>
  <c r="J10" i="8"/>
  <c r="I9" i="8"/>
  <c r="J9" i="8"/>
  <c r="I8" i="8"/>
  <c r="J8" i="8"/>
  <c r="I7" i="8"/>
  <c r="J7" i="8"/>
  <c r="I6" i="8"/>
  <c r="J6" i="8"/>
  <c r="I5" i="8"/>
  <c r="J5" i="8"/>
  <c r="I4" i="8"/>
  <c r="J4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78" i="8"/>
  <c r="P79" i="8"/>
  <c r="P80" i="8"/>
  <c r="P81" i="8"/>
  <c r="P82" i="8"/>
  <c r="P83" i="8"/>
  <c r="P84" i="8"/>
  <c r="P85" i="8"/>
  <c r="P86" i="8"/>
  <c r="P87" i="8"/>
  <c r="P88" i="8"/>
  <c r="P89" i="8"/>
  <c r="P90" i="8"/>
  <c r="P91" i="8"/>
  <c r="P92" i="8"/>
  <c r="P93" i="8"/>
  <c r="P94" i="8"/>
  <c r="P95" i="8"/>
  <c r="P96" i="8"/>
  <c r="P97" i="8"/>
  <c r="P98" i="8"/>
  <c r="P99" i="8"/>
  <c r="P100" i="8"/>
  <c r="P101" i="8"/>
  <c r="P102" i="8"/>
  <c r="P103" i="8"/>
  <c r="P104" i="8"/>
  <c r="P105" i="8"/>
  <c r="P106" i="8"/>
  <c r="P107" i="8"/>
  <c r="P108" i="8"/>
  <c r="P109" i="8"/>
  <c r="P110" i="8"/>
  <c r="P111" i="8"/>
  <c r="P112" i="8"/>
  <c r="P113" i="8"/>
  <c r="P114" i="8"/>
  <c r="P115" i="8"/>
  <c r="P116" i="8"/>
  <c r="P117" i="8"/>
  <c r="P118" i="8"/>
  <c r="P119" i="8"/>
  <c r="P120" i="8"/>
  <c r="P121" i="8"/>
  <c r="P122" i="8"/>
  <c r="P123" i="8"/>
  <c r="P124" i="8"/>
  <c r="P125" i="8"/>
  <c r="P126" i="8"/>
  <c r="P127" i="8"/>
  <c r="P128" i="8"/>
  <c r="P129" i="8"/>
  <c r="P130" i="8"/>
  <c r="P131" i="8"/>
  <c r="P132" i="8"/>
  <c r="P133" i="8"/>
  <c r="P134" i="8"/>
  <c r="P135" i="8"/>
  <c r="P136" i="8"/>
  <c r="P137" i="8"/>
  <c r="P138" i="8"/>
  <c r="P139" i="8"/>
  <c r="P140" i="8"/>
  <c r="P141" i="8"/>
  <c r="P142" i="8"/>
  <c r="P143" i="8"/>
  <c r="P144" i="8"/>
  <c r="P145" i="8"/>
  <c r="P146" i="8"/>
  <c r="P147" i="8"/>
  <c r="P148" i="8"/>
  <c r="P149" i="8"/>
  <c r="P150" i="8"/>
  <c r="P151" i="8"/>
  <c r="P152" i="8"/>
  <c r="P153" i="8"/>
  <c r="P154" i="8"/>
  <c r="P155" i="8"/>
  <c r="P156" i="8"/>
  <c r="P157" i="8"/>
  <c r="P158" i="8"/>
  <c r="P159" i="8"/>
  <c r="P160" i="8"/>
  <c r="P161" i="8"/>
  <c r="P162" i="8"/>
  <c r="P163" i="8"/>
  <c r="P164" i="8"/>
  <c r="P165" i="8"/>
  <c r="P166" i="8"/>
  <c r="P167" i="8"/>
  <c r="P168" i="8"/>
  <c r="P169" i="8"/>
  <c r="P170" i="8"/>
  <c r="P171" i="8"/>
  <c r="P172" i="8"/>
  <c r="P173" i="8"/>
  <c r="P174" i="8"/>
  <c r="P175" i="8"/>
  <c r="P176" i="8"/>
  <c r="P177" i="8"/>
  <c r="P178" i="8"/>
  <c r="P179" i="8"/>
  <c r="P180" i="8"/>
  <c r="P181" i="8"/>
  <c r="P182" i="8"/>
  <c r="P183" i="8"/>
  <c r="P184" i="8"/>
  <c r="P185" i="8"/>
  <c r="P186" i="8"/>
  <c r="P187" i="8"/>
  <c r="P188" i="8"/>
  <c r="P189" i="8"/>
  <c r="P190" i="8"/>
  <c r="P191" i="8"/>
  <c r="P192" i="8"/>
  <c r="P193" i="8"/>
  <c r="P194" i="8"/>
  <c r="P195" i="8"/>
  <c r="P196" i="8"/>
  <c r="P197" i="8"/>
  <c r="P198" i="8"/>
  <c r="P199" i="8"/>
  <c r="P200" i="8"/>
  <c r="P201" i="8"/>
  <c r="P202" i="8"/>
  <c r="P203" i="8"/>
  <c r="P204" i="8"/>
  <c r="P205" i="8"/>
  <c r="P206" i="8"/>
  <c r="P207" i="8"/>
  <c r="P208" i="8"/>
  <c r="P209" i="8"/>
  <c r="P210" i="8"/>
  <c r="P211" i="8"/>
  <c r="P212" i="8"/>
  <c r="P213" i="8"/>
  <c r="P214" i="8"/>
  <c r="P215" i="8"/>
  <c r="P216" i="8"/>
  <c r="P217" i="8"/>
  <c r="P218" i="8"/>
  <c r="P219" i="8"/>
  <c r="P220" i="8"/>
  <c r="P221" i="8"/>
  <c r="P222" i="8"/>
  <c r="P223" i="8"/>
  <c r="P224" i="8"/>
  <c r="P225" i="8"/>
  <c r="P226" i="8"/>
  <c r="P227" i="8"/>
  <c r="P228" i="8"/>
  <c r="P229" i="8"/>
  <c r="P230" i="8"/>
  <c r="P231" i="8"/>
  <c r="P232" i="8"/>
  <c r="P233" i="8"/>
  <c r="P234" i="8"/>
  <c r="P235" i="8"/>
  <c r="P236" i="8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264" i="8"/>
  <c r="P265" i="8"/>
  <c r="P266" i="8"/>
  <c r="P267" i="8"/>
  <c r="P268" i="8"/>
  <c r="P269" i="8"/>
  <c r="P270" i="8"/>
  <c r="P271" i="8"/>
  <c r="P272" i="8"/>
  <c r="P273" i="8"/>
  <c r="P274" i="8"/>
  <c r="P275" i="8"/>
  <c r="P276" i="8"/>
  <c r="P277" i="8"/>
  <c r="P278" i="8"/>
  <c r="P279" i="8"/>
  <c r="P280" i="8"/>
  <c r="P281" i="8"/>
  <c r="P282" i="8"/>
  <c r="P283" i="8"/>
  <c r="P284" i="8"/>
  <c r="P285" i="8"/>
  <c r="P286" i="8"/>
  <c r="P287" i="8"/>
  <c r="P288" i="8"/>
  <c r="P289" i="8"/>
  <c r="P290" i="8"/>
  <c r="P291" i="8"/>
  <c r="P292" i="8"/>
  <c r="P293" i="8"/>
  <c r="P294" i="8"/>
  <c r="P295" i="8"/>
  <c r="P296" i="8"/>
  <c r="P297" i="8"/>
  <c r="P298" i="8"/>
  <c r="P299" i="8"/>
  <c r="P300" i="8"/>
  <c r="P301" i="8"/>
  <c r="P302" i="8"/>
  <c r="P303" i="8"/>
  <c r="P304" i="8"/>
  <c r="P305" i="8"/>
  <c r="P306" i="8"/>
  <c r="P307" i="8"/>
  <c r="P308" i="8"/>
  <c r="P309" i="8"/>
  <c r="P310" i="8"/>
  <c r="P311" i="8"/>
  <c r="P312" i="8"/>
  <c r="P313" i="8"/>
  <c r="P314" i="8"/>
  <c r="P315" i="8"/>
  <c r="P316" i="8"/>
  <c r="P317" i="8"/>
  <c r="P318" i="8"/>
  <c r="P319" i="8"/>
  <c r="P320" i="8"/>
  <c r="P321" i="8"/>
  <c r="P322" i="8"/>
  <c r="P323" i="8"/>
  <c r="P324" i="8"/>
  <c r="P325" i="8"/>
  <c r="P326" i="8"/>
  <c r="P327" i="8"/>
  <c r="P328" i="8"/>
  <c r="P329" i="8"/>
  <c r="P330" i="8"/>
  <c r="P331" i="8"/>
  <c r="P332" i="8"/>
  <c r="P333" i="8"/>
  <c r="P334" i="8"/>
  <c r="P335" i="8"/>
  <c r="P336" i="8"/>
  <c r="P337" i="8"/>
  <c r="P338" i="8"/>
  <c r="P339" i="8"/>
  <c r="P340" i="8"/>
  <c r="P341" i="8"/>
  <c r="P342" i="8"/>
  <c r="P343" i="8"/>
  <c r="P344" i="8"/>
  <c r="P345" i="8"/>
  <c r="P346" i="8"/>
  <c r="P347" i="8"/>
  <c r="P348" i="8"/>
  <c r="P349" i="8"/>
  <c r="P350" i="8"/>
  <c r="P351" i="8"/>
  <c r="P352" i="8"/>
  <c r="P353" i="8"/>
  <c r="P354" i="8"/>
  <c r="P355" i="8"/>
  <c r="P356" i="8"/>
  <c r="P357" i="8"/>
  <c r="P358" i="8"/>
  <c r="P359" i="8"/>
  <c r="P360" i="8"/>
  <c r="P361" i="8"/>
  <c r="P362" i="8"/>
  <c r="P363" i="8"/>
  <c r="P364" i="8"/>
  <c r="P365" i="8"/>
  <c r="P366" i="8"/>
  <c r="P367" i="8"/>
  <c r="P368" i="8"/>
  <c r="P369" i="8"/>
  <c r="P370" i="8"/>
  <c r="P371" i="8"/>
  <c r="P372" i="8"/>
  <c r="P373" i="8"/>
  <c r="P374" i="8"/>
  <c r="P375" i="8"/>
  <c r="P376" i="8"/>
  <c r="P377" i="8"/>
  <c r="P378" i="8"/>
  <c r="P379" i="8"/>
  <c r="P380" i="8"/>
  <c r="P381" i="8"/>
  <c r="P382" i="8"/>
  <c r="P383" i="8"/>
  <c r="P384" i="8"/>
  <c r="P385" i="8"/>
  <c r="P386" i="8"/>
  <c r="P387" i="8"/>
  <c r="P388" i="8"/>
  <c r="P389" i="8"/>
  <c r="P390" i="8"/>
  <c r="P391" i="8"/>
  <c r="P392" i="8"/>
  <c r="P393" i="8"/>
  <c r="P394" i="8"/>
  <c r="P395" i="8"/>
  <c r="P396" i="8"/>
  <c r="P397" i="8"/>
  <c r="P398" i="8"/>
  <c r="P399" i="8"/>
  <c r="P400" i="8"/>
  <c r="P401" i="8"/>
  <c r="P402" i="8"/>
  <c r="P403" i="8"/>
  <c r="P404" i="8"/>
  <c r="P405" i="8"/>
  <c r="P406" i="8"/>
  <c r="P407" i="8"/>
  <c r="P408" i="8"/>
  <c r="P409" i="8"/>
  <c r="P410" i="8"/>
  <c r="P411" i="8"/>
  <c r="P412" i="8"/>
  <c r="P413" i="8"/>
  <c r="P414" i="8"/>
  <c r="P415" i="8"/>
  <c r="P416" i="8"/>
  <c r="P417" i="8"/>
  <c r="P418" i="8"/>
  <c r="P419" i="8"/>
  <c r="P420" i="8"/>
  <c r="P421" i="8"/>
  <c r="P422" i="8"/>
  <c r="P423" i="8"/>
  <c r="P424" i="8"/>
  <c r="P425" i="8"/>
  <c r="P426" i="8"/>
  <c r="P427" i="8"/>
  <c r="P428" i="8"/>
  <c r="P429" i="8"/>
  <c r="P430" i="8"/>
  <c r="P431" i="8"/>
  <c r="P432" i="8"/>
  <c r="P433" i="8"/>
  <c r="P434" i="8"/>
  <c r="P435" i="8"/>
  <c r="P436" i="8"/>
  <c r="P437" i="8"/>
  <c r="P438" i="8"/>
  <c r="P439" i="8"/>
  <c r="P440" i="8"/>
  <c r="P441" i="8"/>
  <c r="P442" i="8"/>
  <c r="P443" i="8"/>
  <c r="P444" i="8"/>
  <c r="P445" i="8"/>
  <c r="P446" i="8"/>
  <c r="P447" i="8"/>
  <c r="P448" i="8"/>
  <c r="P449" i="8"/>
  <c r="P450" i="8"/>
  <c r="P451" i="8"/>
  <c r="P452" i="8"/>
  <c r="P453" i="8"/>
  <c r="P454" i="8"/>
  <c r="P455" i="8"/>
  <c r="P456" i="8"/>
  <c r="P457" i="8"/>
  <c r="P458" i="8"/>
  <c r="P459" i="8"/>
  <c r="P460" i="8"/>
  <c r="P461" i="8"/>
  <c r="P462" i="8"/>
  <c r="P463" i="8"/>
  <c r="P464" i="8"/>
  <c r="P465" i="8"/>
  <c r="P466" i="8"/>
  <c r="P467" i="8"/>
  <c r="P468" i="8"/>
  <c r="P469" i="8"/>
  <c r="P470" i="8"/>
  <c r="P471" i="8"/>
  <c r="P472" i="8"/>
  <c r="P473" i="8"/>
  <c r="P474" i="8"/>
  <c r="P475" i="8"/>
  <c r="P476" i="8"/>
  <c r="P477" i="8"/>
  <c r="P478" i="8"/>
  <c r="P479" i="8"/>
  <c r="P480" i="8"/>
  <c r="P481" i="8"/>
  <c r="P482" i="8"/>
  <c r="P483" i="8"/>
  <c r="P484" i="8"/>
  <c r="I5" i="16"/>
  <c r="J5" i="16"/>
  <c r="I6" i="16"/>
  <c r="J6" i="16"/>
  <c r="I7" i="16"/>
  <c r="J7" i="16"/>
  <c r="I8" i="16"/>
  <c r="J8" i="16"/>
  <c r="I9" i="16"/>
  <c r="J9" i="16"/>
  <c r="I10" i="16"/>
  <c r="J10" i="16"/>
  <c r="I11" i="16"/>
  <c r="J11" i="16"/>
  <c r="I12" i="16"/>
  <c r="J12" i="16"/>
  <c r="I13" i="16"/>
  <c r="J13" i="16"/>
  <c r="I14" i="16"/>
  <c r="J14" i="16"/>
  <c r="I15" i="16"/>
  <c r="J15" i="16"/>
  <c r="I16" i="16"/>
  <c r="J16" i="16"/>
  <c r="I17" i="16"/>
  <c r="J17" i="16"/>
  <c r="I18" i="16"/>
  <c r="J18" i="16"/>
  <c r="I19" i="16"/>
  <c r="J19" i="16"/>
  <c r="I20" i="16"/>
  <c r="J20" i="16"/>
  <c r="I21" i="16"/>
  <c r="J21" i="16"/>
  <c r="I22" i="16"/>
  <c r="J22" i="16"/>
  <c r="I23" i="16"/>
  <c r="J23" i="16"/>
  <c r="I24" i="16"/>
  <c r="J24" i="16"/>
  <c r="I25" i="16"/>
  <c r="J25" i="16"/>
  <c r="I26" i="16"/>
  <c r="J26" i="16"/>
  <c r="I27" i="16"/>
  <c r="J27" i="16"/>
  <c r="I28" i="16"/>
  <c r="J28" i="16"/>
  <c r="I29" i="16"/>
  <c r="J29" i="16"/>
  <c r="I30" i="16"/>
  <c r="J30" i="16"/>
  <c r="I31" i="16"/>
  <c r="J31" i="16"/>
  <c r="I32" i="16"/>
  <c r="J32" i="16"/>
  <c r="I33" i="16"/>
  <c r="J33" i="16"/>
  <c r="I34" i="16"/>
  <c r="J34" i="16"/>
  <c r="I35" i="16"/>
  <c r="J35" i="16"/>
  <c r="I36" i="16"/>
  <c r="J36" i="16"/>
  <c r="I37" i="16"/>
  <c r="J37" i="16"/>
  <c r="I38" i="16"/>
  <c r="J38" i="16"/>
  <c r="I39" i="16"/>
  <c r="J39" i="16"/>
  <c r="I40" i="16"/>
  <c r="J40" i="16"/>
  <c r="I41" i="16"/>
  <c r="J41" i="16"/>
  <c r="I42" i="16"/>
  <c r="J42" i="16"/>
  <c r="I43" i="16"/>
  <c r="J43" i="16"/>
  <c r="I44" i="16"/>
  <c r="J44" i="16"/>
  <c r="I45" i="16"/>
  <c r="J45" i="16"/>
  <c r="I46" i="16"/>
  <c r="J46" i="16"/>
  <c r="I47" i="16"/>
  <c r="J47" i="16"/>
  <c r="I48" i="16"/>
  <c r="J48" i="16"/>
  <c r="I49" i="16"/>
  <c r="J49" i="16"/>
  <c r="I50" i="16"/>
  <c r="J50" i="16"/>
  <c r="I51" i="16"/>
  <c r="J51" i="16"/>
  <c r="I52" i="16"/>
  <c r="J52" i="16"/>
  <c r="I53" i="16"/>
  <c r="J53" i="16"/>
  <c r="I54" i="16"/>
  <c r="J54" i="16"/>
  <c r="I55" i="16"/>
  <c r="J55" i="16"/>
  <c r="I56" i="16"/>
  <c r="J56" i="16"/>
  <c r="I57" i="16"/>
  <c r="J57" i="16"/>
  <c r="I58" i="16"/>
  <c r="J58" i="16"/>
  <c r="I59" i="16"/>
  <c r="J59" i="16"/>
  <c r="I60" i="16"/>
  <c r="J60" i="16"/>
  <c r="I61" i="16"/>
  <c r="J61" i="16"/>
  <c r="I62" i="16"/>
  <c r="J62" i="16"/>
  <c r="I63" i="16"/>
  <c r="J63" i="16"/>
  <c r="I64" i="16"/>
  <c r="J64" i="16"/>
  <c r="I65" i="16"/>
  <c r="J65" i="16"/>
  <c r="I66" i="16"/>
  <c r="J66" i="16"/>
  <c r="I67" i="16"/>
  <c r="J67" i="16"/>
  <c r="I68" i="16"/>
  <c r="J68" i="16"/>
  <c r="I69" i="16"/>
  <c r="J69" i="16"/>
  <c r="I70" i="16"/>
  <c r="J70" i="16"/>
  <c r="I71" i="16"/>
  <c r="J71" i="16"/>
  <c r="I72" i="16"/>
  <c r="J72" i="16"/>
  <c r="I73" i="16"/>
  <c r="J73" i="16"/>
  <c r="I74" i="16"/>
  <c r="J74" i="16"/>
  <c r="I75" i="16"/>
  <c r="J75" i="16"/>
  <c r="I76" i="16"/>
  <c r="J76" i="16"/>
  <c r="I77" i="16"/>
  <c r="J77" i="16"/>
  <c r="I78" i="16"/>
  <c r="J78" i="16"/>
  <c r="I79" i="16"/>
  <c r="J79" i="16"/>
  <c r="I80" i="16"/>
  <c r="J80" i="16"/>
  <c r="I81" i="16"/>
  <c r="J81" i="16"/>
  <c r="I82" i="16"/>
  <c r="J82" i="16"/>
  <c r="I83" i="16"/>
  <c r="J83" i="16"/>
  <c r="I84" i="16"/>
  <c r="J84" i="16"/>
  <c r="I85" i="16"/>
  <c r="J85" i="16"/>
  <c r="I86" i="16"/>
  <c r="J86" i="16"/>
  <c r="I87" i="16"/>
  <c r="J87" i="16"/>
  <c r="I88" i="16"/>
  <c r="J88" i="16"/>
  <c r="I89" i="16"/>
  <c r="J89" i="16"/>
  <c r="I90" i="16"/>
  <c r="J90" i="16"/>
  <c r="I91" i="16"/>
  <c r="J91" i="16"/>
  <c r="I92" i="16"/>
  <c r="J92" i="16"/>
  <c r="I93" i="16"/>
  <c r="J93" i="16"/>
  <c r="I94" i="16"/>
  <c r="J94" i="16"/>
  <c r="I95" i="16"/>
  <c r="J95" i="16"/>
  <c r="I96" i="16"/>
  <c r="J96" i="16"/>
  <c r="I97" i="16"/>
  <c r="J97" i="16"/>
  <c r="I98" i="16"/>
  <c r="J98" i="16"/>
  <c r="I99" i="16"/>
  <c r="J99" i="16"/>
  <c r="I100" i="16"/>
  <c r="J100" i="16"/>
  <c r="I101" i="16"/>
  <c r="J101" i="16"/>
  <c r="I102" i="16"/>
  <c r="J102" i="16"/>
  <c r="I103" i="16"/>
  <c r="J103" i="16"/>
  <c r="I104" i="16"/>
  <c r="J104" i="16"/>
  <c r="I105" i="16"/>
  <c r="J105" i="16"/>
  <c r="I106" i="16"/>
  <c r="J106" i="16"/>
  <c r="I107" i="16"/>
  <c r="J107" i="16"/>
  <c r="I108" i="16"/>
  <c r="J108" i="16"/>
  <c r="I109" i="16"/>
  <c r="J109" i="16"/>
  <c r="I110" i="16"/>
  <c r="J110" i="16"/>
  <c r="I111" i="16"/>
  <c r="J111" i="16"/>
  <c r="I112" i="16"/>
  <c r="J112" i="16"/>
  <c r="I113" i="16"/>
  <c r="J113" i="16"/>
  <c r="I114" i="16"/>
  <c r="J114" i="16"/>
  <c r="I115" i="16"/>
  <c r="J115" i="16"/>
  <c r="I116" i="16"/>
  <c r="J116" i="16"/>
  <c r="I117" i="16"/>
  <c r="J117" i="16"/>
  <c r="I118" i="16"/>
  <c r="J118" i="16"/>
  <c r="I119" i="16"/>
  <c r="J119" i="16"/>
  <c r="I120" i="16"/>
  <c r="J120" i="16"/>
  <c r="I121" i="16"/>
  <c r="J121" i="16"/>
  <c r="I122" i="16"/>
  <c r="J122" i="16"/>
  <c r="I123" i="16"/>
  <c r="J123" i="16"/>
  <c r="I124" i="16"/>
  <c r="J124" i="16"/>
  <c r="I125" i="16"/>
  <c r="J125" i="16"/>
  <c r="I126" i="16"/>
  <c r="J126" i="16"/>
  <c r="I127" i="16"/>
  <c r="J127" i="16"/>
  <c r="I128" i="16"/>
  <c r="J128" i="16"/>
  <c r="I129" i="16"/>
  <c r="J129" i="16"/>
  <c r="I130" i="16"/>
  <c r="J130" i="16"/>
  <c r="I131" i="16"/>
  <c r="J131" i="16"/>
  <c r="I132" i="16"/>
  <c r="J132" i="16"/>
  <c r="I133" i="16"/>
  <c r="J133" i="16"/>
  <c r="I134" i="16"/>
  <c r="J134" i="16"/>
  <c r="I135" i="16"/>
  <c r="J135" i="16"/>
  <c r="I136" i="16"/>
  <c r="J136" i="16"/>
  <c r="I137" i="16"/>
  <c r="J137" i="16"/>
  <c r="I138" i="16"/>
  <c r="J138" i="16"/>
  <c r="I139" i="16"/>
  <c r="J139" i="16"/>
  <c r="I140" i="16"/>
  <c r="J140" i="16"/>
  <c r="I141" i="16"/>
  <c r="J141" i="16"/>
  <c r="I142" i="16"/>
  <c r="J142" i="16"/>
  <c r="I143" i="16"/>
  <c r="J143" i="16"/>
  <c r="I144" i="16"/>
  <c r="J144" i="16"/>
  <c r="I145" i="16"/>
  <c r="J145" i="16"/>
  <c r="I146" i="16"/>
  <c r="J146" i="16"/>
  <c r="I147" i="16"/>
  <c r="J147" i="16"/>
  <c r="I148" i="16"/>
  <c r="J148" i="16"/>
  <c r="I149" i="16"/>
  <c r="J149" i="16"/>
  <c r="I150" i="16"/>
  <c r="J150" i="16"/>
  <c r="I151" i="16"/>
  <c r="J151" i="16"/>
  <c r="I152" i="16"/>
  <c r="J152" i="16"/>
  <c r="I153" i="16"/>
  <c r="J153" i="16"/>
  <c r="I154" i="16"/>
  <c r="J154" i="16"/>
  <c r="I155" i="16"/>
  <c r="J155" i="16"/>
  <c r="I156" i="16"/>
  <c r="J156" i="16"/>
  <c r="I157" i="16"/>
  <c r="J157" i="16"/>
  <c r="I158" i="16"/>
  <c r="J158" i="16"/>
  <c r="I159" i="16"/>
  <c r="J159" i="16"/>
  <c r="I160" i="16"/>
  <c r="J160" i="16"/>
  <c r="I161" i="16"/>
  <c r="J161" i="16"/>
  <c r="I162" i="16"/>
  <c r="J162" i="16"/>
  <c r="I163" i="16"/>
  <c r="J163" i="16"/>
  <c r="I164" i="16"/>
  <c r="J164" i="16"/>
  <c r="I165" i="16"/>
  <c r="J165" i="16"/>
  <c r="I166" i="16"/>
  <c r="J166" i="16"/>
  <c r="I167" i="16"/>
  <c r="J167" i="16"/>
  <c r="I168" i="16"/>
  <c r="J168" i="16"/>
  <c r="I169" i="16"/>
  <c r="J169" i="16"/>
  <c r="I170" i="16"/>
  <c r="J170" i="16"/>
  <c r="I171" i="16"/>
  <c r="J171" i="16"/>
  <c r="I172" i="16"/>
  <c r="J172" i="16"/>
  <c r="I173" i="16"/>
  <c r="J173" i="16"/>
  <c r="I174" i="16"/>
  <c r="J174" i="16"/>
  <c r="I175" i="16"/>
  <c r="J175" i="16"/>
  <c r="I176" i="16"/>
  <c r="J176" i="16"/>
  <c r="I177" i="16"/>
  <c r="J177" i="16"/>
  <c r="I178" i="16"/>
  <c r="J178" i="16"/>
  <c r="I179" i="16"/>
  <c r="J179" i="16"/>
  <c r="I180" i="16"/>
  <c r="J180" i="16"/>
  <c r="I181" i="16"/>
  <c r="J181" i="16"/>
  <c r="I182" i="16"/>
  <c r="J182" i="16"/>
  <c r="I183" i="16"/>
  <c r="J183" i="16"/>
  <c r="I184" i="16"/>
  <c r="J184" i="16"/>
  <c r="I185" i="16"/>
  <c r="J185" i="16"/>
  <c r="I186" i="16"/>
  <c r="J186" i="16"/>
  <c r="I187" i="16"/>
  <c r="J187" i="16"/>
  <c r="I188" i="16"/>
  <c r="J188" i="16"/>
  <c r="I189" i="16"/>
  <c r="J189" i="16"/>
  <c r="I190" i="16"/>
  <c r="J190" i="16"/>
  <c r="I191" i="16"/>
  <c r="J191" i="16"/>
  <c r="I192" i="16"/>
  <c r="J192" i="16"/>
  <c r="I193" i="16"/>
  <c r="J193" i="16"/>
  <c r="I194" i="16"/>
  <c r="J194" i="16"/>
  <c r="I195" i="16"/>
  <c r="J195" i="16"/>
  <c r="I196" i="16"/>
  <c r="J196" i="16"/>
  <c r="I197" i="16"/>
  <c r="J197" i="16"/>
  <c r="I198" i="16"/>
  <c r="J198" i="16"/>
  <c r="I199" i="16"/>
  <c r="J199" i="16"/>
  <c r="I200" i="16"/>
  <c r="J200" i="16"/>
  <c r="I201" i="16"/>
  <c r="J201" i="16"/>
  <c r="I202" i="16"/>
  <c r="J202" i="16"/>
  <c r="I203" i="16"/>
  <c r="J203" i="16"/>
  <c r="I204" i="16"/>
  <c r="J204" i="16"/>
  <c r="I205" i="16"/>
  <c r="J205" i="16"/>
  <c r="I206" i="16"/>
  <c r="J206" i="16"/>
  <c r="I207" i="16"/>
  <c r="J207" i="16"/>
  <c r="I208" i="16"/>
  <c r="J208" i="16"/>
  <c r="I209" i="16"/>
  <c r="J209" i="16"/>
  <c r="I210" i="16"/>
  <c r="J210" i="16"/>
  <c r="I211" i="16"/>
  <c r="J211" i="16"/>
  <c r="I212" i="16"/>
  <c r="J212" i="16"/>
  <c r="I213" i="16"/>
  <c r="J213" i="16"/>
  <c r="I214" i="16"/>
  <c r="J214" i="16"/>
  <c r="I215" i="16"/>
  <c r="J215" i="16"/>
  <c r="I216" i="16"/>
  <c r="J216" i="16"/>
  <c r="I217" i="16"/>
  <c r="J217" i="16"/>
  <c r="I218" i="16"/>
  <c r="J218" i="16"/>
  <c r="I219" i="16"/>
  <c r="J219" i="16"/>
  <c r="I220" i="16"/>
  <c r="J220" i="16"/>
  <c r="I221" i="16"/>
  <c r="J221" i="16"/>
  <c r="I222" i="16"/>
  <c r="J222" i="16"/>
  <c r="I223" i="16"/>
  <c r="J223" i="16"/>
  <c r="I224" i="16"/>
  <c r="J224" i="16"/>
  <c r="I225" i="16"/>
  <c r="J225" i="16"/>
  <c r="I226" i="16"/>
  <c r="J226" i="16"/>
  <c r="I227" i="16"/>
  <c r="J227" i="16"/>
  <c r="I228" i="16"/>
  <c r="J228" i="16"/>
  <c r="I229" i="16"/>
  <c r="J229" i="16"/>
  <c r="I230" i="16"/>
  <c r="J230" i="16"/>
  <c r="I231" i="16"/>
  <c r="J231" i="16"/>
  <c r="I232" i="16"/>
  <c r="J232" i="16"/>
  <c r="I233" i="16"/>
  <c r="J233" i="16"/>
  <c r="I234" i="16"/>
  <c r="J234" i="16"/>
  <c r="I235" i="16"/>
  <c r="J235" i="16"/>
  <c r="I236" i="16"/>
  <c r="J236" i="16"/>
  <c r="I237" i="16"/>
  <c r="J237" i="16"/>
  <c r="I238" i="16"/>
  <c r="J238" i="16"/>
  <c r="I239" i="16"/>
  <c r="J239" i="16"/>
  <c r="I240" i="16"/>
  <c r="J240" i="16"/>
  <c r="I241" i="16"/>
  <c r="J241" i="16"/>
  <c r="I242" i="16"/>
  <c r="J242" i="16"/>
  <c r="I243" i="16"/>
  <c r="J243" i="16"/>
  <c r="I244" i="16"/>
  <c r="J244" i="16"/>
  <c r="I245" i="16"/>
  <c r="J245" i="16"/>
  <c r="I246" i="16"/>
  <c r="J246" i="16"/>
  <c r="I247" i="16"/>
  <c r="J247" i="16"/>
  <c r="I248" i="16"/>
  <c r="J248" i="16"/>
  <c r="I249" i="16"/>
  <c r="J249" i="16"/>
  <c r="I250" i="16"/>
  <c r="J250" i="16"/>
  <c r="I251" i="16"/>
  <c r="J251" i="16"/>
  <c r="I252" i="16"/>
  <c r="J252" i="16"/>
  <c r="I253" i="16"/>
  <c r="J253" i="16"/>
  <c r="I254" i="16"/>
  <c r="J254" i="16"/>
  <c r="I255" i="16"/>
  <c r="J255" i="16"/>
  <c r="I256" i="16"/>
  <c r="J256" i="16"/>
  <c r="I257" i="16"/>
  <c r="J257" i="16"/>
  <c r="I258" i="16"/>
  <c r="J258" i="16"/>
  <c r="I259" i="16"/>
  <c r="J259" i="16"/>
  <c r="I260" i="16"/>
  <c r="J260" i="16"/>
  <c r="I261" i="16"/>
  <c r="J261" i="16"/>
  <c r="I262" i="16"/>
  <c r="J262" i="16"/>
  <c r="I263" i="16"/>
  <c r="J263" i="16"/>
  <c r="I264" i="16"/>
  <c r="J264" i="16"/>
  <c r="I265" i="16"/>
  <c r="J265" i="16"/>
  <c r="I266" i="16"/>
  <c r="J266" i="16"/>
  <c r="I267" i="16"/>
  <c r="J267" i="16"/>
  <c r="I268" i="16"/>
  <c r="J268" i="16"/>
  <c r="I269" i="16"/>
  <c r="J269" i="16"/>
  <c r="I270" i="16"/>
  <c r="J270" i="16"/>
  <c r="I271" i="16"/>
  <c r="J271" i="16"/>
  <c r="I272" i="16"/>
  <c r="J272" i="16"/>
  <c r="I273" i="16"/>
  <c r="J273" i="16"/>
  <c r="I274" i="16"/>
  <c r="J274" i="16"/>
  <c r="I275" i="16"/>
  <c r="J275" i="16"/>
  <c r="I276" i="16"/>
  <c r="J276" i="16"/>
  <c r="I277" i="16"/>
  <c r="J277" i="16"/>
  <c r="I278" i="16"/>
  <c r="J278" i="16"/>
  <c r="I279" i="16"/>
  <c r="J279" i="16"/>
  <c r="I280" i="16"/>
  <c r="J280" i="16"/>
  <c r="I281" i="16"/>
  <c r="J281" i="16"/>
  <c r="I282" i="16"/>
  <c r="J282" i="16"/>
  <c r="I283" i="16"/>
  <c r="J283" i="16"/>
  <c r="I284" i="16"/>
  <c r="J284" i="16"/>
  <c r="I285" i="16"/>
  <c r="J285" i="16"/>
  <c r="I286" i="16"/>
  <c r="J286" i="16"/>
  <c r="I287" i="16"/>
  <c r="J287" i="16"/>
  <c r="I288" i="16"/>
  <c r="J288" i="16"/>
  <c r="I289" i="16"/>
  <c r="J289" i="16"/>
  <c r="I290" i="16"/>
  <c r="J290" i="16"/>
  <c r="I291" i="16"/>
  <c r="J291" i="16"/>
  <c r="I292" i="16"/>
  <c r="J292" i="16"/>
  <c r="I293" i="16"/>
  <c r="J293" i="16"/>
  <c r="I294" i="16"/>
  <c r="J294" i="16"/>
  <c r="I295" i="16"/>
  <c r="J295" i="16"/>
  <c r="I296" i="16"/>
  <c r="J296" i="16"/>
  <c r="I297" i="16"/>
  <c r="J297" i="16"/>
  <c r="I298" i="16"/>
  <c r="J298" i="16"/>
  <c r="I299" i="16"/>
  <c r="J299" i="16"/>
  <c r="I300" i="16"/>
  <c r="J300" i="16"/>
  <c r="I301" i="16"/>
  <c r="J301" i="16"/>
  <c r="I302" i="16"/>
  <c r="J302" i="16"/>
  <c r="I303" i="16"/>
  <c r="J303" i="16"/>
  <c r="I304" i="16"/>
  <c r="J304" i="16"/>
  <c r="I305" i="16"/>
  <c r="J305" i="16"/>
  <c r="I306" i="16"/>
  <c r="J306" i="16"/>
  <c r="I307" i="16"/>
  <c r="J307" i="16"/>
  <c r="I308" i="16"/>
  <c r="J308" i="16"/>
  <c r="I309" i="16"/>
  <c r="J309" i="16"/>
  <c r="I310" i="16"/>
  <c r="J310" i="16"/>
  <c r="I311" i="16"/>
  <c r="J311" i="16"/>
  <c r="I312" i="16"/>
  <c r="J312" i="16"/>
  <c r="I313" i="16"/>
  <c r="J313" i="16"/>
  <c r="I314" i="16"/>
  <c r="J314" i="16"/>
  <c r="I315" i="16"/>
  <c r="J315" i="16"/>
  <c r="I316" i="16"/>
  <c r="J316" i="16"/>
  <c r="I317" i="16"/>
  <c r="J317" i="16"/>
  <c r="I318" i="16"/>
  <c r="J318" i="16"/>
  <c r="I319" i="16"/>
  <c r="J319" i="16"/>
  <c r="I320" i="16"/>
  <c r="J320" i="16"/>
  <c r="I321" i="16"/>
  <c r="J321" i="16"/>
  <c r="I322" i="16"/>
  <c r="J322" i="16"/>
  <c r="I323" i="16"/>
  <c r="J323" i="16"/>
  <c r="I324" i="16"/>
  <c r="J324" i="16"/>
  <c r="I325" i="16"/>
  <c r="J325" i="16"/>
  <c r="I326" i="16"/>
  <c r="J326" i="16"/>
  <c r="I327" i="16"/>
  <c r="J327" i="16"/>
  <c r="I328" i="16"/>
  <c r="J328" i="16"/>
  <c r="I329" i="16"/>
  <c r="J329" i="16"/>
  <c r="I330" i="16"/>
  <c r="J330" i="16"/>
  <c r="I331" i="16"/>
  <c r="J331" i="16"/>
  <c r="I332" i="16"/>
  <c r="J332" i="16"/>
  <c r="I333" i="16"/>
  <c r="J333" i="16"/>
  <c r="I334" i="16"/>
  <c r="J334" i="16"/>
  <c r="I335" i="16"/>
  <c r="J335" i="16"/>
  <c r="I336" i="16"/>
  <c r="J336" i="16"/>
  <c r="I337" i="16"/>
  <c r="J337" i="16"/>
  <c r="I338" i="16"/>
  <c r="J338" i="16"/>
  <c r="I339" i="16"/>
  <c r="J339" i="16"/>
  <c r="I340" i="16"/>
  <c r="J340" i="16"/>
  <c r="I341" i="16"/>
  <c r="J341" i="16"/>
  <c r="I342" i="16"/>
  <c r="J342" i="16"/>
  <c r="I343" i="16"/>
  <c r="J343" i="16"/>
  <c r="I344" i="16"/>
  <c r="J344" i="16"/>
  <c r="I345" i="16"/>
  <c r="J345" i="16"/>
  <c r="I346" i="16"/>
  <c r="J346" i="16"/>
  <c r="I347" i="16"/>
  <c r="J347" i="16"/>
  <c r="I348" i="16"/>
  <c r="J348" i="16"/>
  <c r="I349" i="16"/>
  <c r="J349" i="16"/>
  <c r="I350" i="16"/>
  <c r="J350" i="16"/>
  <c r="I351" i="16"/>
  <c r="J351" i="16"/>
  <c r="I352" i="16"/>
  <c r="J352" i="16"/>
  <c r="I353" i="16"/>
  <c r="J353" i="16"/>
  <c r="I354" i="16"/>
  <c r="J354" i="16"/>
  <c r="I355" i="16"/>
  <c r="J355" i="16"/>
  <c r="I356" i="16"/>
  <c r="J356" i="16"/>
  <c r="I357" i="16"/>
  <c r="J357" i="16"/>
  <c r="I358" i="16"/>
  <c r="J358" i="16"/>
  <c r="I359" i="16"/>
  <c r="J359" i="16"/>
  <c r="I360" i="16"/>
  <c r="J360" i="16"/>
  <c r="I361" i="16"/>
  <c r="J361" i="16"/>
  <c r="I362" i="16"/>
  <c r="J362" i="16"/>
  <c r="I363" i="16"/>
  <c r="J363" i="16"/>
  <c r="I364" i="16"/>
  <c r="J364" i="16"/>
  <c r="I365" i="16"/>
  <c r="J365" i="16"/>
  <c r="I366" i="16"/>
  <c r="J366" i="16"/>
  <c r="I367" i="16"/>
  <c r="J367" i="16"/>
  <c r="I368" i="16"/>
  <c r="J368" i="16"/>
  <c r="I369" i="16"/>
  <c r="J369" i="16"/>
  <c r="I370" i="16"/>
  <c r="J370" i="16"/>
  <c r="I371" i="16"/>
  <c r="J371" i="16"/>
  <c r="I372" i="16"/>
  <c r="J372" i="16"/>
  <c r="I373" i="16"/>
  <c r="J373" i="16"/>
  <c r="I374" i="16"/>
  <c r="J374" i="16"/>
  <c r="I375" i="16"/>
  <c r="J375" i="16"/>
  <c r="I376" i="16"/>
  <c r="J376" i="16"/>
  <c r="I377" i="16"/>
  <c r="J377" i="16"/>
  <c r="I378" i="16"/>
  <c r="J378" i="16"/>
  <c r="I379" i="16"/>
  <c r="J379" i="16"/>
  <c r="I380" i="16"/>
  <c r="J380" i="16"/>
  <c r="I381" i="16"/>
  <c r="J381" i="16"/>
  <c r="I382" i="16"/>
  <c r="J382" i="16"/>
  <c r="I383" i="16"/>
  <c r="J383" i="16"/>
  <c r="I384" i="16"/>
  <c r="J384" i="16"/>
  <c r="I385" i="16"/>
  <c r="J385" i="16"/>
  <c r="I386" i="16"/>
  <c r="J386" i="16"/>
  <c r="I387" i="16"/>
  <c r="J387" i="16"/>
  <c r="I388" i="16"/>
  <c r="J388" i="16"/>
  <c r="I389" i="16"/>
  <c r="J389" i="16"/>
  <c r="I390" i="16"/>
  <c r="J390" i="16"/>
  <c r="I391" i="16"/>
  <c r="J391" i="16"/>
  <c r="I392" i="16"/>
  <c r="J392" i="16"/>
  <c r="I393" i="16"/>
  <c r="J393" i="16"/>
  <c r="I394" i="16"/>
  <c r="J394" i="16"/>
  <c r="I395" i="16"/>
  <c r="J395" i="16"/>
  <c r="I396" i="16"/>
  <c r="J396" i="16"/>
  <c r="I397" i="16"/>
  <c r="J397" i="16"/>
  <c r="I398" i="16"/>
  <c r="J398" i="16"/>
  <c r="I399" i="16"/>
  <c r="J399" i="16"/>
  <c r="I400" i="16"/>
  <c r="J400" i="16"/>
  <c r="I401" i="16"/>
  <c r="J401" i="16"/>
  <c r="I402" i="16"/>
  <c r="J402" i="16"/>
  <c r="I403" i="16"/>
  <c r="J403" i="16"/>
  <c r="I404" i="16"/>
  <c r="J404" i="16"/>
  <c r="I405" i="16"/>
  <c r="J405" i="16"/>
  <c r="I406" i="16"/>
  <c r="J406" i="16"/>
  <c r="I407" i="16"/>
  <c r="J407" i="16"/>
  <c r="I408" i="16"/>
  <c r="J408" i="16"/>
  <c r="I409" i="16"/>
  <c r="J409" i="16"/>
  <c r="I410" i="16"/>
  <c r="J410" i="16"/>
  <c r="I411" i="16"/>
  <c r="J411" i="16"/>
  <c r="I412" i="16"/>
  <c r="J412" i="16"/>
  <c r="I413" i="16"/>
  <c r="J413" i="16"/>
  <c r="I414" i="16"/>
  <c r="J414" i="16"/>
  <c r="I415" i="16"/>
  <c r="J415" i="16"/>
  <c r="I416" i="16"/>
  <c r="J416" i="16"/>
  <c r="I417" i="16"/>
  <c r="J417" i="16"/>
  <c r="I418" i="16"/>
  <c r="J418" i="16"/>
  <c r="I419" i="16"/>
  <c r="J419" i="16"/>
  <c r="I420" i="16"/>
  <c r="J420" i="16"/>
  <c r="I421" i="16"/>
  <c r="J421" i="16"/>
  <c r="I422" i="16"/>
  <c r="J422" i="16"/>
  <c r="I423" i="16"/>
  <c r="J423" i="16"/>
  <c r="I424" i="16"/>
  <c r="J424" i="16"/>
  <c r="I425" i="16"/>
  <c r="J425" i="16"/>
  <c r="I426" i="16"/>
  <c r="J426" i="16"/>
  <c r="I427" i="16"/>
  <c r="J427" i="16"/>
  <c r="I428" i="16"/>
  <c r="J428" i="16"/>
  <c r="I429" i="16"/>
  <c r="J429" i="16"/>
  <c r="I430" i="16"/>
  <c r="J430" i="16"/>
  <c r="I431" i="16"/>
  <c r="J431" i="16"/>
  <c r="I432" i="16"/>
  <c r="J432" i="16"/>
  <c r="I433" i="16"/>
  <c r="J433" i="16"/>
  <c r="I434" i="16"/>
  <c r="J434" i="16"/>
  <c r="I435" i="16"/>
  <c r="J435" i="16"/>
  <c r="I436" i="16"/>
  <c r="J436" i="16"/>
  <c r="I437" i="16"/>
  <c r="J437" i="16"/>
  <c r="I438" i="16"/>
  <c r="J438" i="16"/>
  <c r="I439" i="16"/>
  <c r="J439" i="16"/>
  <c r="I440" i="16"/>
  <c r="J440" i="16"/>
  <c r="I441" i="16"/>
  <c r="J441" i="16"/>
  <c r="I442" i="16"/>
  <c r="J442" i="16"/>
  <c r="I443" i="16"/>
  <c r="J443" i="16"/>
  <c r="I444" i="16"/>
  <c r="J444" i="16"/>
  <c r="I445" i="16"/>
  <c r="J445" i="16"/>
  <c r="I446" i="16"/>
  <c r="J446" i="16"/>
  <c r="I447" i="16"/>
  <c r="J447" i="16"/>
  <c r="I448" i="16"/>
  <c r="J448" i="16"/>
  <c r="I449" i="16"/>
  <c r="J449" i="16"/>
  <c r="I450" i="16"/>
  <c r="J450" i="16"/>
  <c r="I451" i="16"/>
  <c r="J451" i="16"/>
  <c r="I452" i="16"/>
  <c r="J452" i="16"/>
  <c r="I453" i="16"/>
  <c r="J453" i="16"/>
  <c r="I454" i="16"/>
  <c r="J454" i="16"/>
  <c r="I455" i="16"/>
  <c r="J455" i="16"/>
  <c r="I456" i="16"/>
  <c r="J456" i="16"/>
  <c r="I457" i="16"/>
  <c r="J457" i="16"/>
  <c r="I458" i="16"/>
  <c r="J458" i="16"/>
  <c r="I459" i="16"/>
  <c r="J459" i="16"/>
  <c r="I460" i="16"/>
  <c r="J460" i="16"/>
  <c r="I461" i="16"/>
  <c r="J461" i="16"/>
  <c r="I462" i="16"/>
  <c r="J462" i="16"/>
  <c r="I463" i="16"/>
  <c r="J463" i="16"/>
  <c r="I464" i="16"/>
  <c r="J464" i="16"/>
  <c r="I465" i="16"/>
  <c r="J465" i="16"/>
  <c r="I466" i="16"/>
  <c r="J466" i="16"/>
  <c r="I467" i="16"/>
  <c r="J467" i="16"/>
  <c r="I468" i="16"/>
  <c r="J468" i="16"/>
  <c r="I469" i="16"/>
  <c r="J469" i="16"/>
  <c r="I470" i="16"/>
  <c r="J470" i="16"/>
  <c r="I471" i="16"/>
  <c r="J471" i="16"/>
  <c r="I472" i="16"/>
  <c r="J472" i="16"/>
  <c r="I473" i="16"/>
  <c r="J473" i="16"/>
  <c r="I474" i="16"/>
  <c r="J474" i="16"/>
  <c r="I475" i="16"/>
  <c r="J475" i="16"/>
  <c r="I476" i="16"/>
  <c r="J476" i="16"/>
  <c r="I477" i="16"/>
  <c r="J477" i="16"/>
  <c r="I478" i="16"/>
  <c r="J478" i="16"/>
  <c r="I479" i="16"/>
  <c r="J479" i="16"/>
  <c r="I480" i="16"/>
  <c r="J480" i="16"/>
  <c r="I481" i="16"/>
  <c r="J481" i="16"/>
  <c r="I482" i="16"/>
  <c r="J482" i="16"/>
  <c r="I483" i="16"/>
  <c r="J483" i="16"/>
  <c r="I484" i="16"/>
  <c r="J484" i="16"/>
  <c r="I4" i="16"/>
  <c r="J4" i="16"/>
  <c r="P484" i="16"/>
  <c r="B15" i="16"/>
  <c r="B16" i="16"/>
  <c r="B17" i="16"/>
  <c r="K484" i="16"/>
  <c r="L484" i="16"/>
  <c r="P483" i="16"/>
  <c r="K483" i="16"/>
  <c r="L483" i="16"/>
  <c r="P482" i="16"/>
  <c r="K482" i="16"/>
  <c r="L482" i="16"/>
  <c r="P481" i="16"/>
  <c r="K481" i="16"/>
  <c r="L481" i="16"/>
  <c r="P480" i="16"/>
  <c r="K480" i="16"/>
  <c r="L480" i="16"/>
  <c r="P479" i="16"/>
  <c r="K479" i="16"/>
  <c r="L479" i="16"/>
  <c r="P478" i="16"/>
  <c r="K478" i="16"/>
  <c r="L478" i="16"/>
  <c r="P477" i="16"/>
  <c r="K477" i="16"/>
  <c r="L477" i="16"/>
  <c r="P476" i="16"/>
  <c r="K476" i="16"/>
  <c r="L476" i="16"/>
  <c r="P475" i="16"/>
  <c r="K475" i="16"/>
  <c r="L475" i="16"/>
  <c r="P474" i="16"/>
  <c r="K474" i="16"/>
  <c r="L474" i="16"/>
  <c r="P473" i="16"/>
  <c r="K473" i="16"/>
  <c r="L473" i="16"/>
  <c r="P472" i="16"/>
  <c r="K472" i="16"/>
  <c r="L472" i="16"/>
  <c r="P471" i="16"/>
  <c r="K471" i="16"/>
  <c r="L471" i="16"/>
  <c r="P470" i="16"/>
  <c r="K470" i="16"/>
  <c r="L470" i="16"/>
  <c r="P469" i="16"/>
  <c r="K469" i="16"/>
  <c r="L469" i="16"/>
  <c r="P468" i="16"/>
  <c r="K468" i="16"/>
  <c r="L468" i="16"/>
  <c r="P467" i="16"/>
  <c r="K467" i="16"/>
  <c r="L467" i="16"/>
  <c r="P466" i="16"/>
  <c r="K466" i="16"/>
  <c r="L466" i="16"/>
  <c r="P465" i="16"/>
  <c r="K465" i="16"/>
  <c r="L465" i="16"/>
  <c r="P464" i="16"/>
  <c r="K464" i="16"/>
  <c r="L464" i="16"/>
  <c r="P463" i="16"/>
  <c r="K463" i="16"/>
  <c r="L463" i="16"/>
  <c r="P462" i="16"/>
  <c r="K462" i="16"/>
  <c r="L462" i="16"/>
  <c r="P461" i="16"/>
  <c r="K461" i="16"/>
  <c r="L461" i="16"/>
  <c r="P460" i="16"/>
  <c r="K460" i="16"/>
  <c r="L460" i="16"/>
  <c r="P459" i="16"/>
  <c r="K459" i="16"/>
  <c r="L459" i="16"/>
  <c r="P458" i="16"/>
  <c r="K458" i="16"/>
  <c r="L458" i="16"/>
  <c r="P457" i="16"/>
  <c r="K457" i="16"/>
  <c r="L457" i="16"/>
  <c r="P456" i="16"/>
  <c r="K456" i="16"/>
  <c r="L456" i="16"/>
  <c r="P455" i="16"/>
  <c r="K455" i="16"/>
  <c r="L455" i="16"/>
  <c r="P454" i="16"/>
  <c r="K454" i="16"/>
  <c r="L454" i="16"/>
  <c r="P453" i="16"/>
  <c r="K453" i="16"/>
  <c r="L453" i="16"/>
  <c r="P452" i="16"/>
  <c r="K452" i="16"/>
  <c r="L452" i="16"/>
  <c r="P451" i="16"/>
  <c r="K451" i="16"/>
  <c r="L451" i="16"/>
  <c r="P450" i="16"/>
  <c r="K450" i="16"/>
  <c r="L450" i="16"/>
  <c r="P449" i="16"/>
  <c r="K449" i="16"/>
  <c r="L449" i="16"/>
  <c r="P448" i="16"/>
  <c r="K448" i="16"/>
  <c r="L448" i="16"/>
  <c r="P447" i="16"/>
  <c r="K447" i="16"/>
  <c r="L447" i="16"/>
  <c r="P446" i="16"/>
  <c r="K446" i="16"/>
  <c r="L446" i="16"/>
  <c r="P445" i="16"/>
  <c r="K445" i="16"/>
  <c r="L445" i="16"/>
  <c r="P444" i="16"/>
  <c r="K444" i="16"/>
  <c r="L444" i="16"/>
  <c r="P443" i="16"/>
  <c r="K443" i="16"/>
  <c r="L443" i="16"/>
  <c r="P442" i="16"/>
  <c r="K442" i="16"/>
  <c r="L442" i="16"/>
  <c r="P441" i="16"/>
  <c r="K441" i="16"/>
  <c r="L441" i="16"/>
  <c r="P440" i="16"/>
  <c r="K440" i="16"/>
  <c r="L440" i="16"/>
  <c r="P439" i="16"/>
  <c r="K439" i="16"/>
  <c r="L439" i="16"/>
  <c r="P438" i="16"/>
  <c r="K438" i="16"/>
  <c r="L438" i="16"/>
  <c r="P437" i="16"/>
  <c r="K437" i="16"/>
  <c r="L437" i="16"/>
  <c r="P436" i="16"/>
  <c r="K436" i="16"/>
  <c r="L436" i="16"/>
  <c r="P435" i="16"/>
  <c r="K435" i="16"/>
  <c r="L435" i="16"/>
  <c r="P434" i="16"/>
  <c r="K434" i="16"/>
  <c r="L434" i="16"/>
  <c r="P433" i="16"/>
  <c r="K433" i="16"/>
  <c r="L433" i="16"/>
  <c r="P432" i="16"/>
  <c r="K432" i="16"/>
  <c r="L432" i="16"/>
  <c r="P431" i="16"/>
  <c r="K431" i="16"/>
  <c r="L431" i="16"/>
  <c r="P430" i="16"/>
  <c r="K430" i="16"/>
  <c r="L430" i="16"/>
  <c r="P429" i="16"/>
  <c r="K429" i="16"/>
  <c r="L429" i="16"/>
  <c r="P428" i="16"/>
  <c r="K428" i="16"/>
  <c r="L428" i="16"/>
  <c r="P427" i="16"/>
  <c r="K427" i="16"/>
  <c r="L427" i="16"/>
  <c r="P426" i="16"/>
  <c r="K426" i="16"/>
  <c r="L426" i="16"/>
  <c r="P425" i="16"/>
  <c r="K425" i="16"/>
  <c r="L425" i="16"/>
  <c r="P424" i="16"/>
  <c r="K424" i="16"/>
  <c r="L424" i="16"/>
  <c r="P423" i="16"/>
  <c r="K423" i="16"/>
  <c r="L423" i="16"/>
  <c r="P422" i="16"/>
  <c r="K422" i="16"/>
  <c r="L422" i="16"/>
  <c r="P421" i="16"/>
  <c r="K421" i="16"/>
  <c r="L421" i="16"/>
  <c r="P420" i="16"/>
  <c r="K420" i="16"/>
  <c r="L420" i="16"/>
  <c r="P419" i="16"/>
  <c r="K419" i="16"/>
  <c r="L419" i="16"/>
  <c r="P418" i="16"/>
  <c r="K418" i="16"/>
  <c r="L418" i="16"/>
  <c r="P417" i="16"/>
  <c r="K417" i="16"/>
  <c r="L417" i="16"/>
  <c r="P416" i="16"/>
  <c r="K416" i="16"/>
  <c r="L416" i="16"/>
  <c r="P415" i="16"/>
  <c r="K415" i="16"/>
  <c r="L415" i="16"/>
  <c r="P414" i="16"/>
  <c r="K414" i="16"/>
  <c r="L414" i="16"/>
  <c r="P413" i="16"/>
  <c r="K413" i="16"/>
  <c r="L413" i="16"/>
  <c r="P412" i="16"/>
  <c r="K412" i="16"/>
  <c r="L412" i="16"/>
  <c r="P411" i="16"/>
  <c r="K411" i="16"/>
  <c r="L411" i="16"/>
  <c r="P410" i="16"/>
  <c r="K410" i="16"/>
  <c r="L410" i="16"/>
  <c r="P409" i="16"/>
  <c r="K409" i="16"/>
  <c r="L409" i="16"/>
  <c r="P408" i="16"/>
  <c r="K408" i="16"/>
  <c r="L408" i="16"/>
  <c r="P407" i="16"/>
  <c r="K407" i="16"/>
  <c r="L407" i="16"/>
  <c r="P406" i="16"/>
  <c r="K406" i="16"/>
  <c r="L406" i="16"/>
  <c r="P405" i="16"/>
  <c r="K405" i="16"/>
  <c r="L405" i="16"/>
  <c r="P404" i="16"/>
  <c r="K404" i="16"/>
  <c r="L404" i="16"/>
  <c r="P403" i="16"/>
  <c r="K403" i="16"/>
  <c r="L403" i="16"/>
  <c r="P402" i="16"/>
  <c r="K402" i="16"/>
  <c r="L402" i="16"/>
  <c r="P401" i="16"/>
  <c r="K401" i="16"/>
  <c r="L401" i="16"/>
  <c r="P400" i="16"/>
  <c r="K400" i="16"/>
  <c r="L400" i="16"/>
  <c r="P399" i="16"/>
  <c r="K399" i="16"/>
  <c r="L399" i="16"/>
  <c r="P398" i="16"/>
  <c r="K398" i="16"/>
  <c r="L398" i="16"/>
  <c r="P397" i="16"/>
  <c r="K397" i="16"/>
  <c r="L397" i="16"/>
  <c r="P396" i="16"/>
  <c r="K396" i="16"/>
  <c r="L396" i="16"/>
  <c r="P395" i="16"/>
  <c r="K395" i="16"/>
  <c r="L395" i="16"/>
  <c r="P394" i="16"/>
  <c r="K394" i="16"/>
  <c r="L394" i="16"/>
  <c r="P393" i="16"/>
  <c r="K393" i="16"/>
  <c r="L393" i="16"/>
  <c r="P392" i="16"/>
  <c r="K392" i="16"/>
  <c r="L392" i="16"/>
  <c r="P391" i="16"/>
  <c r="K391" i="16"/>
  <c r="L391" i="16"/>
  <c r="P390" i="16"/>
  <c r="K390" i="16"/>
  <c r="L390" i="16"/>
  <c r="P389" i="16"/>
  <c r="K389" i="16"/>
  <c r="L389" i="16"/>
  <c r="P388" i="16"/>
  <c r="K388" i="16"/>
  <c r="L388" i="16"/>
  <c r="P387" i="16"/>
  <c r="K387" i="16"/>
  <c r="L387" i="16"/>
  <c r="P386" i="16"/>
  <c r="K386" i="16"/>
  <c r="L386" i="16"/>
  <c r="P385" i="16"/>
  <c r="K385" i="16"/>
  <c r="L385" i="16"/>
  <c r="P384" i="16"/>
  <c r="K384" i="16"/>
  <c r="L384" i="16"/>
  <c r="P383" i="16"/>
  <c r="K383" i="16"/>
  <c r="L383" i="16"/>
  <c r="P382" i="16"/>
  <c r="K382" i="16"/>
  <c r="L382" i="16"/>
  <c r="P381" i="16"/>
  <c r="K381" i="16"/>
  <c r="L381" i="16"/>
  <c r="P380" i="16"/>
  <c r="K380" i="16"/>
  <c r="L380" i="16"/>
  <c r="P379" i="16"/>
  <c r="K379" i="16"/>
  <c r="L379" i="16"/>
  <c r="P378" i="16"/>
  <c r="K378" i="16"/>
  <c r="L378" i="16"/>
  <c r="P377" i="16"/>
  <c r="K377" i="16"/>
  <c r="L377" i="16"/>
  <c r="P376" i="16"/>
  <c r="K376" i="16"/>
  <c r="L376" i="16"/>
  <c r="P375" i="16"/>
  <c r="K375" i="16"/>
  <c r="L375" i="16"/>
  <c r="P374" i="16"/>
  <c r="K374" i="16"/>
  <c r="L374" i="16"/>
  <c r="P373" i="16"/>
  <c r="K373" i="16"/>
  <c r="L373" i="16"/>
  <c r="P372" i="16"/>
  <c r="K372" i="16"/>
  <c r="L372" i="16"/>
  <c r="P371" i="16"/>
  <c r="K371" i="16"/>
  <c r="L371" i="16"/>
  <c r="P370" i="16"/>
  <c r="K370" i="16"/>
  <c r="L370" i="16"/>
  <c r="P369" i="16"/>
  <c r="K369" i="16"/>
  <c r="L369" i="16"/>
  <c r="P368" i="16"/>
  <c r="K368" i="16"/>
  <c r="L368" i="16"/>
  <c r="P367" i="16"/>
  <c r="K367" i="16"/>
  <c r="L367" i="16"/>
  <c r="P366" i="16"/>
  <c r="K366" i="16"/>
  <c r="L366" i="16"/>
  <c r="P365" i="16"/>
  <c r="K365" i="16"/>
  <c r="L365" i="16"/>
  <c r="P364" i="16"/>
  <c r="K364" i="16"/>
  <c r="L364" i="16"/>
  <c r="P363" i="16"/>
  <c r="K363" i="16"/>
  <c r="L363" i="16"/>
  <c r="P362" i="16"/>
  <c r="K362" i="16"/>
  <c r="L362" i="16"/>
  <c r="P361" i="16"/>
  <c r="K361" i="16"/>
  <c r="L361" i="16"/>
  <c r="P360" i="16"/>
  <c r="K360" i="16"/>
  <c r="L360" i="16"/>
  <c r="P359" i="16"/>
  <c r="K359" i="16"/>
  <c r="L359" i="16"/>
  <c r="P358" i="16"/>
  <c r="K358" i="16"/>
  <c r="L358" i="16"/>
  <c r="P357" i="16"/>
  <c r="K357" i="16"/>
  <c r="L357" i="16"/>
  <c r="P356" i="16"/>
  <c r="K356" i="16"/>
  <c r="L356" i="16"/>
  <c r="P355" i="16"/>
  <c r="K355" i="16"/>
  <c r="L355" i="16"/>
  <c r="P354" i="16"/>
  <c r="K354" i="16"/>
  <c r="L354" i="16"/>
  <c r="P353" i="16"/>
  <c r="K353" i="16"/>
  <c r="L353" i="16"/>
  <c r="P352" i="16"/>
  <c r="K352" i="16"/>
  <c r="L352" i="16"/>
  <c r="P351" i="16"/>
  <c r="K351" i="16"/>
  <c r="L351" i="16"/>
  <c r="P350" i="16"/>
  <c r="K350" i="16"/>
  <c r="L350" i="16"/>
  <c r="P349" i="16"/>
  <c r="K349" i="16"/>
  <c r="L349" i="16"/>
  <c r="P348" i="16"/>
  <c r="K348" i="16"/>
  <c r="L348" i="16"/>
  <c r="P347" i="16"/>
  <c r="K347" i="16"/>
  <c r="L347" i="16"/>
  <c r="P346" i="16"/>
  <c r="K346" i="16"/>
  <c r="L346" i="16"/>
  <c r="P345" i="16"/>
  <c r="K345" i="16"/>
  <c r="L345" i="16"/>
  <c r="P344" i="16"/>
  <c r="K344" i="16"/>
  <c r="L344" i="16"/>
  <c r="P343" i="16"/>
  <c r="K343" i="16"/>
  <c r="L343" i="16"/>
  <c r="P342" i="16"/>
  <c r="K342" i="16"/>
  <c r="L342" i="16"/>
  <c r="P341" i="16"/>
  <c r="K341" i="16"/>
  <c r="L341" i="16"/>
  <c r="P340" i="16"/>
  <c r="K340" i="16"/>
  <c r="L340" i="16"/>
  <c r="P339" i="16"/>
  <c r="K339" i="16"/>
  <c r="L339" i="16"/>
  <c r="P338" i="16"/>
  <c r="K338" i="16"/>
  <c r="L338" i="16"/>
  <c r="P337" i="16"/>
  <c r="K337" i="16"/>
  <c r="L337" i="16"/>
  <c r="P336" i="16"/>
  <c r="K336" i="16"/>
  <c r="L336" i="16"/>
  <c r="P335" i="16"/>
  <c r="K335" i="16"/>
  <c r="L335" i="16"/>
  <c r="P334" i="16"/>
  <c r="K334" i="16"/>
  <c r="L334" i="16"/>
  <c r="P333" i="16"/>
  <c r="K333" i="16"/>
  <c r="L333" i="16"/>
  <c r="P332" i="16"/>
  <c r="K332" i="16"/>
  <c r="L332" i="16"/>
  <c r="P331" i="16"/>
  <c r="K331" i="16"/>
  <c r="L331" i="16"/>
  <c r="P330" i="16"/>
  <c r="K330" i="16"/>
  <c r="L330" i="16"/>
  <c r="P329" i="16"/>
  <c r="K329" i="16"/>
  <c r="L329" i="16"/>
  <c r="P328" i="16"/>
  <c r="K328" i="16"/>
  <c r="L328" i="16"/>
  <c r="P327" i="16"/>
  <c r="K327" i="16"/>
  <c r="L327" i="16"/>
  <c r="P326" i="16"/>
  <c r="K326" i="16"/>
  <c r="L326" i="16"/>
  <c r="P325" i="16"/>
  <c r="K325" i="16"/>
  <c r="L325" i="16"/>
  <c r="P324" i="16"/>
  <c r="K324" i="16"/>
  <c r="L324" i="16"/>
  <c r="P323" i="16"/>
  <c r="K323" i="16"/>
  <c r="L323" i="16"/>
  <c r="P322" i="16"/>
  <c r="K322" i="16"/>
  <c r="L322" i="16"/>
  <c r="P321" i="16"/>
  <c r="K321" i="16"/>
  <c r="L321" i="16"/>
  <c r="P320" i="16"/>
  <c r="K320" i="16"/>
  <c r="L320" i="16"/>
  <c r="P319" i="16"/>
  <c r="K319" i="16"/>
  <c r="L319" i="16"/>
  <c r="P318" i="16"/>
  <c r="K318" i="16"/>
  <c r="L318" i="16"/>
  <c r="P317" i="16"/>
  <c r="K317" i="16"/>
  <c r="L317" i="16"/>
  <c r="P316" i="16"/>
  <c r="K316" i="16"/>
  <c r="L316" i="16"/>
  <c r="P315" i="16"/>
  <c r="K315" i="16"/>
  <c r="L315" i="16"/>
  <c r="P314" i="16"/>
  <c r="K314" i="16"/>
  <c r="L314" i="16"/>
  <c r="P313" i="16"/>
  <c r="K313" i="16"/>
  <c r="L313" i="16"/>
  <c r="P312" i="16"/>
  <c r="K312" i="16"/>
  <c r="L312" i="16"/>
  <c r="P311" i="16"/>
  <c r="K311" i="16"/>
  <c r="L311" i="16"/>
  <c r="P310" i="16"/>
  <c r="K310" i="16"/>
  <c r="L310" i="16"/>
  <c r="P309" i="16"/>
  <c r="K309" i="16"/>
  <c r="L309" i="16"/>
  <c r="P308" i="16"/>
  <c r="K308" i="16"/>
  <c r="L308" i="16"/>
  <c r="P307" i="16"/>
  <c r="K307" i="16"/>
  <c r="L307" i="16"/>
  <c r="P306" i="16"/>
  <c r="K306" i="16"/>
  <c r="L306" i="16"/>
  <c r="P305" i="16"/>
  <c r="K305" i="16"/>
  <c r="L305" i="16"/>
  <c r="P304" i="16"/>
  <c r="K304" i="16"/>
  <c r="L304" i="16"/>
  <c r="P303" i="16"/>
  <c r="K303" i="16"/>
  <c r="L303" i="16"/>
  <c r="P302" i="16"/>
  <c r="K302" i="16"/>
  <c r="L302" i="16"/>
  <c r="P301" i="16"/>
  <c r="K301" i="16"/>
  <c r="L301" i="16"/>
  <c r="P300" i="16"/>
  <c r="K300" i="16"/>
  <c r="L300" i="16"/>
  <c r="P299" i="16"/>
  <c r="K299" i="16"/>
  <c r="L299" i="16"/>
  <c r="P298" i="16"/>
  <c r="K298" i="16"/>
  <c r="L298" i="16"/>
  <c r="P297" i="16"/>
  <c r="K297" i="16"/>
  <c r="L297" i="16"/>
  <c r="P296" i="16"/>
  <c r="K296" i="16"/>
  <c r="L296" i="16"/>
  <c r="P295" i="16"/>
  <c r="K295" i="16"/>
  <c r="L295" i="16"/>
  <c r="P294" i="16"/>
  <c r="K294" i="16"/>
  <c r="L294" i="16"/>
  <c r="P293" i="16"/>
  <c r="K293" i="16"/>
  <c r="L293" i="16"/>
  <c r="P292" i="16"/>
  <c r="K292" i="16"/>
  <c r="L292" i="16"/>
  <c r="P291" i="16"/>
  <c r="K291" i="16"/>
  <c r="L291" i="16"/>
  <c r="P290" i="16"/>
  <c r="K290" i="16"/>
  <c r="L290" i="16"/>
  <c r="P289" i="16"/>
  <c r="K289" i="16"/>
  <c r="L289" i="16"/>
  <c r="P288" i="16"/>
  <c r="K288" i="16"/>
  <c r="L288" i="16"/>
  <c r="P287" i="16"/>
  <c r="K287" i="16"/>
  <c r="L287" i="16"/>
  <c r="P286" i="16"/>
  <c r="K286" i="16"/>
  <c r="L286" i="16"/>
  <c r="P285" i="16"/>
  <c r="K285" i="16"/>
  <c r="L285" i="16"/>
  <c r="P284" i="16"/>
  <c r="K284" i="16"/>
  <c r="L284" i="16"/>
  <c r="P283" i="16"/>
  <c r="K283" i="16"/>
  <c r="L283" i="16"/>
  <c r="P282" i="16"/>
  <c r="K282" i="16"/>
  <c r="L282" i="16"/>
  <c r="P281" i="16"/>
  <c r="K281" i="16"/>
  <c r="L281" i="16"/>
  <c r="P280" i="16"/>
  <c r="K280" i="16"/>
  <c r="L280" i="16"/>
  <c r="P279" i="16"/>
  <c r="K279" i="16"/>
  <c r="L279" i="16"/>
  <c r="P278" i="16"/>
  <c r="K278" i="16"/>
  <c r="L278" i="16"/>
  <c r="P277" i="16"/>
  <c r="K277" i="16"/>
  <c r="L277" i="16"/>
  <c r="P276" i="16"/>
  <c r="K276" i="16"/>
  <c r="L276" i="16"/>
  <c r="P275" i="16"/>
  <c r="K275" i="16"/>
  <c r="L275" i="16"/>
  <c r="P274" i="16"/>
  <c r="K274" i="16"/>
  <c r="L274" i="16"/>
  <c r="P273" i="16"/>
  <c r="K273" i="16"/>
  <c r="L273" i="16"/>
  <c r="P272" i="16"/>
  <c r="K272" i="16"/>
  <c r="L272" i="16"/>
  <c r="P271" i="16"/>
  <c r="K271" i="16"/>
  <c r="L271" i="16"/>
  <c r="P270" i="16"/>
  <c r="K270" i="16"/>
  <c r="L270" i="16"/>
  <c r="P269" i="16"/>
  <c r="K269" i="16"/>
  <c r="L269" i="16"/>
  <c r="P268" i="16"/>
  <c r="K268" i="16"/>
  <c r="L268" i="16"/>
  <c r="P267" i="16"/>
  <c r="K267" i="16"/>
  <c r="L267" i="16"/>
  <c r="P266" i="16"/>
  <c r="K266" i="16"/>
  <c r="L266" i="16"/>
  <c r="P265" i="16"/>
  <c r="K265" i="16"/>
  <c r="L265" i="16"/>
  <c r="P264" i="16"/>
  <c r="K264" i="16"/>
  <c r="L264" i="16"/>
  <c r="P263" i="16"/>
  <c r="K263" i="16"/>
  <c r="L263" i="16"/>
  <c r="P262" i="16"/>
  <c r="K262" i="16"/>
  <c r="L262" i="16"/>
  <c r="P261" i="16"/>
  <c r="K261" i="16"/>
  <c r="L261" i="16"/>
  <c r="P260" i="16"/>
  <c r="K260" i="16"/>
  <c r="L260" i="16"/>
  <c r="P259" i="16"/>
  <c r="K259" i="16"/>
  <c r="L259" i="16"/>
  <c r="P258" i="16"/>
  <c r="K258" i="16"/>
  <c r="L258" i="16"/>
  <c r="P257" i="16"/>
  <c r="K257" i="16"/>
  <c r="L257" i="16"/>
  <c r="P256" i="16"/>
  <c r="K256" i="16"/>
  <c r="L256" i="16"/>
  <c r="P255" i="16"/>
  <c r="K255" i="16"/>
  <c r="L255" i="16"/>
  <c r="P254" i="16"/>
  <c r="K254" i="16"/>
  <c r="L254" i="16"/>
  <c r="P253" i="16"/>
  <c r="K253" i="16"/>
  <c r="L253" i="16"/>
  <c r="P252" i="16"/>
  <c r="K252" i="16"/>
  <c r="L252" i="16"/>
  <c r="P251" i="16"/>
  <c r="K251" i="16"/>
  <c r="L251" i="16"/>
  <c r="P250" i="16"/>
  <c r="K250" i="16"/>
  <c r="L250" i="16"/>
  <c r="P249" i="16"/>
  <c r="K249" i="16"/>
  <c r="L249" i="16"/>
  <c r="P248" i="16"/>
  <c r="K248" i="16"/>
  <c r="L248" i="16"/>
  <c r="P247" i="16"/>
  <c r="K247" i="16"/>
  <c r="L247" i="16"/>
  <c r="P246" i="16"/>
  <c r="K246" i="16"/>
  <c r="L246" i="16"/>
  <c r="P245" i="16"/>
  <c r="K245" i="16"/>
  <c r="L245" i="16"/>
  <c r="P244" i="16"/>
  <c r="K244" i="16"/>
  <c r="L244" i="16"/>
  <c r="P243" i="16"/>
  <c r="K243" i="16"/>
  <c r="L243" i="16"/>
  <c r="P242" i="16"/>
  <c r="K242" i="16"/>
  <c r="L242" i="16"/>
  <c r="P241" i="16"/>
  <c r="K241" i="16"/>
  <c r="L241" i="16"/>
  <c r="P240" i="16"/>
  <c r="K240" i="16"/>
  <c r="L240" i="16"/>
  <c r="P239" i="16"/>
  <c r="K239" i="16"/>
  <c r="L239" i="16"/>
  <c r="P238" i="16"/>
  <c r="K238" i="16"/>
  <c r="L238" i="16"/>
  <c r="P237" i="16"/>
  <c r="K237" i="16"/>
  <c r="L237" i="16"/>
  <c r="P236" i="16"/>
  <c r="K236" i="16"/>
  <c r="L236" i="16"/>
  <c r="P235" i="16"/>
  <c r="K235" i="16"/>
  <c r="L235" i="16"/>
  <c r="P234" i="16"/>
  <c r="K234" i="16"/>
  <c r="L234" i="16"/>
  <c r="P233" i="16"/>
  <c r="K233" i="16"/>
  <c r="L233" i="16"/>
  <c r="P232" i="16"/>
  <c r="K232" i="16"/>
  <c r="L232" i="16"/>
  <c r="P231" i="16"/>
  <c r="K231" i="16"/>
  <c r="L231" i="16"/>
  <c r="P230" i="16"/>
  <c r="K230" i="16"/>
  <c r="L230" i="16"/>
  <c r="P229" i="16"/>
  <c r="K229" i="16"/>
  <c r="L229" i="16"/>
  <c r="P228" i="16"/>
  <c r="K228" i="16"/>
  <c r="L228" i="16"/>
  <c r="P227" i="16"/>
  <c r="K227" i="16"/>
  <c r="L227" i="16"/>
  <c r="P226" i="16"/>
  <c r="K226" i="16"/>
  <c r="L226" i="16"/>
  <c r="P225" i="16"/>
  <c r="K225" i="16"/>
  <c r="L225" i="16"/>
  <c r="P224" i="16"/>
  <c r="K224" i="16"/>
  <c r="L224" i="16"/>
  <c r="P223" i="16"/>
  <c r="K223" i="16"/>
  <c r="L223" i="16"/>
  <c r="P222" i="16"/>
  <c r="K222" i="16"/>
  <c r="L222" i="16"/>
  <c r="P221" i="16"/>
  <c r="K221" i="16"/>
  <c r="L221" i="16"/>
  <c r="P220" i="16"/>
  <c r="K220" i="16"/>
  <c r="L220" i="16"/>
  <c r="P219" i="16"/>
  <c r="K219" i="16"/>
  <c r="L219" i="16"/>
  <c r="P218" i="16"/>
  <c r="K218" i="16"/>
  <c r="L218" i="16"/>
  <c r="P217" i="16"/>
  <c r="K217" i="16"/>
  <c r="L217" i="16"/>
  <c r="P216" i="16"/>
  <c r="K216" i="16"/>
  <c r="L216" i="16"/>
  <c r="P215" i="16"/>
  <c r="K215" i="16"/>
  <c r="L215" i="16"/>
  <c r="P214" i="16"/>
  <c r="K214" i="16"/>
  <c r="L214" i="16"/>
  <c r="P213" i="16"/>
  <c r="K213" i="16"/>
  <c r="L213" i="16"/>
  <c r="P212" i="16"/>
  <c r="K212" i="16"/>
  <c r="L212" i="16"/>
  <c r="P211" i="16"/>
  <c r="K211" i="16"/>
  <c r="L211" i="16"/>
  <c r="P210" i="16"/>
  <c r="K210" i="16"/>
  <c r="L210" i="16"/>
  <c r="P209" i="16"/>
  <c r="K209" i="16"/>
  <c r="L209" i="16"/>
  <c r="P208" i="16"/>
  <c r="K208" i="16"/>
  <c r="L208" i="16"/>
  <c r="P207" i="16"/>
  <c r="K207" i="16"/>
  <c r="L207" i="16"/>
  <c r="P206" i="16"/>
  <c r="K206" i="16"/>
  <c r="L206" i="16"/>
  <c r="P205" i="16"/>
  <c r="K205" i="16"/>
  <c r="L205" i="16"/>
  <c r="P204" i="16"/>
  <c r="K204" i="16"/>
  <c r="L204" i="16"/>
  <c r="P203" i="16"/>
  <c r="K203" i="16"/>
  <c r="L203" i="16"/>
  <c r="P202" i="16"/>
  <c r="K202" i="16"/>
  <c r="L202" i="16"/>
  <c r="P201" i="16"/>
  <c r="K201" i="16"/>
  <c r="L201" i="16"/>
  <c r="P200" i="16"/>
  <c r="K200" i="16"/>
  <c r="L200" i="16"/>
  <c r="P199" i="16"/>
  <c r="K199" i="16"/>
  <c r="L199" i="16"/>
  <c r="P198" i="16"/>
  <c r="K198" i="16"/>
  <c r="L198" i="16"/>
  <c r="P197" i="16"/>
  <c r="K197" i="16"/>
  <c r="L197" i="16"/>
  <c r="P196" i="16"/>
  <c r="K196" i="16"/>
  <c r="L196" i="16"/>
  <c r="P195" i="16"/>
  <c r="K195" i="16"/>
  <c r="L195" i="16"/>
  <c r="P194" i="16"/>
  <c r="K194" i="16"/>
  <c r="L194" i="16"/>
  <c r="P193" i="16"/>
  <c r="K193" i="16"/>
  <c r="L193" i="16"/>
  <c r="P192" i="16"/>
  <c r="K192" i="16"/>
  <c r="L192" i="16"/>
  <c r="P191" i="16"/>
  <c r="K191" i="16"/>
  <c r="L191" i="16"/>
  <c r="P190" i="16"/>
  <c r="K190" i="16"/>
  <c r="L190" i="16"/>
  <c r="P189" i="16"/>
  <c r="K189" i="16"/>
  <c r="L189" i="16"/>
  <c r="P188" i="16"/>
  <c r="K188" i="16"/>
  <c r="L188" i="16"/>
  <c r="P187" i="16"/>
  <c r="K187" i="16"/>
  <c r="L187" i="16"/>
  <c r="P186" i="16"/>
  <c r="K186" i="16"/>
  <c r="L186" i="16"/>
  <c r="P185" i="16"/>
  <c r="K185" i="16"/>
  <c r="L185" i="16"/>
  <c r="P184" i="16"/>
  <c r="K184" i="16"/>
  <c r="L184" i="16"/>
  <c r="P183" i="16"/>
  <c r="K183" i="16"/>
  <c r="L183" i="16"/>
  <c r="P182" i="16"/>
  <c r="K182" i="16"/>
  <c r="L182" i="16"/>
  <c r="P181" i="16"/>
  <c r="K181" i="16"/>
  <c r="L181" i="16"/>
  <c r="P180" i="16"/>
  <c r="K180" i="16"/>
  <c r="L180" i="16"/>
  <c r="P179" i="16"/>
  <c r="K179" i="16"/>
  <c r="L179" i="16"/>
  <c r="P178" i="16"/>
  <c r="K178" i="16"/>
  <c r="L178" i="16"/>
  <c r="P177" i="16"/>
  <c r="K177" i="16"/>
  <c r="L177" i="16"/>
  <c r="P176" i="16"/>
  <c r="K176" i="16"/>
  <c r="L176" i="16"/>
  <c r="P175" i="16"/>
  <c r="K175" i="16"/>
  <c r="L175" i="16"/>
  <c r="P174" i="16"/>
  <c r="K174" i="16"/>
  <c r="L174" i="16"/>
  <c r="P173" i="16"/>
  <c r="K173" i="16"/>
  <c r="L173" i="16"/>
  <c r="P172" i="16"/>
  <c r="K172" i="16"/>
  <c r="L172" i="16"/>
  <c r="P171" i="16"/>
  <c r="K171" i="16"/>
  <c r="L171" i="16"/>
  <c r="P170" i="16"/>
  <c r="K170" i="16"/>
  <c r="L170" i="16"/>
  <c r="P169" i="16"/>
  <c r="K169" i="16"/>
  <c r="L169" i="16"/>
  <c r="P168" i="16"/>
  <c r="K168" i="16"/>
  <c r="L168" i="16"/>
  <c r="P167" i="16"/>
  <c r="K167" i="16"/>
  <c r="L167" i="16"/>
  <c r="P166" i="16"/>
  <c r="K166" i="16"/>
  <c r="L166" i="16"/>
  <c r="P165" i="16"/>
  <c r="K165" i="16"/>
  <c r="L165" i="16"/>
  <c r="P164" i="16"/>
  <c r="K164" i="16"/>
  <c r="L164" i="16"/>
  <c r="P163" i="16"/>
  <c r="K163" i="16"/>
  <c r="L163" i="16"/>
  <c r="P162" i="16"/>
  <c r="K162" i="16"/>
  <c r="L162" i="16"/>
  <c r="P161" i="16"/>
  <c r="K161" i="16"/>
  <c r="L161" i="16"/>
  <c r="P160" i="16"/>
  <c r="K160" i="16"/>
  <c r="L160" i="16"/>
  <c r="P159" i="16"/>
  <c r="K159" i="16"/>
  <c r="L159" i="16"/>
  <c r="P158" i="16"/>
  <c r="K158" i="16"/>
  <c r="L158" i="16"/>
  <c r="P157" i="16"/>
  <c r="K157" i="16"/>
  <c r="L157" i="16"/>
  <c r="P156" i="16"/>
  <c r="K156" i="16"/>
  <c r="L156" i="16"/>
  <c r="P155" i="16"/>
  <c r="K155" i="16"/>
  <c r="L155" i="16"/>
  <c r="P154" i="16"/>
  <c r="K154" i="16"/>
  <c r="L154" i="16"/>
  <c r="P153" i="16"/>
  <c r="K153" i="16"/>
  <c r="L153" i="16"/>
  <c r="P152" i="16"/>
  <c r="K152" i="16"/>
  <c r="L152" i="16"/>
  <c r="P151" i="16"/>
  <c r="K151" i="16"/>
  <c r="L151" i="16"/>
  <c r="P150" i="16"/>
  <c r="K150" i="16"/>
  <c r="L150" i="16"/>
  <c r="P149" i="16"/>
  <c r="K149" i="16"/>
  <c r="L149" i="16"/>
  <c r="P148" i="16"/>
  <c r="K148" i="16"/>
  <c r="L148" i="16"/>
  <c r="P147" i="16"/>
  <c r="K147" i="16"/>
  <c r="L147" i="16"/>
  <c r="P146" i="16"/>
  <c r="K146" i="16"/>
  <c r="L146" i="16"/>
  <c r="P145" i="16"/>
  <c r="K145" i="16"/>
  <c r="L145" i="16"/>
  <c r="P144" i="16"/>
  <c r="K144" i="16"/>
  <c r="L144" i="16"/>
  <c r="P143" i="16"/>
  <c r="K143" i="16"/>
  <c r="L143" i="16"/>
  <c r="P142" i="16"/>
  <c r="K142" i="16"/>
  <c r="L142" i="16"/>
  <c r="P141" i="16"/>
  <c r="K141" i="16"/>
  <c r="L141" i="16"/>
  <c r="P140" i="16"/>
  <c r="K140" i="16"/>
  <c r="L140" i="16"/>
  <c r="P139" i="16"/>
  <c r="K139" i="16"/>
  <c r="L139" i="16"/>
  <c r="P138" i="16"/>
  <c r="K138" i="16"/>
  <c r="L138" i="16"/>
  <c r="P137" i="16"/>
  <c r="K137" i="16"/>
  <c r="L137" i="16"/>
  <c r="P136" i="16"/>
  <c r="K136" i="16"/>
  <c r="L136" i="16"/>
  <c r="P135" i="16"/>
  <c r="K135" i="16"/>
  <c r="L135" i="16"/>
  <c r="P134" i="16"/>
  <c r="K134" i="16"/>
  <c r="L134" i="16"/>
  <c r="P133" i="16"/>
  <c r="K133" i="16"/>
  <c r="L133" i="16"/>
  <c r="P132" i="16"/>
  <c r="K132" i="16"/>
  <c r="L132" i="16"/>
  <c r="P131" i="16"/>
  <c r="K131" i="16"/>
  <c r="L131" i="16"/>
  <c r="P130" i="16"/>
  <c r="K130" i="16"/>
  <c r="L130" i="16"/>
  <c r="P129" i="16"/>
  <c r="K129" i="16"/>
  <c r="L129" i="16"/>
  <c r="P128" i="16"/>
  <c r="K128" i="16"/>
  <c r="L128" i="16"/>
  <c r="P127" i="16"/>
  <c r="K127" i="16"/>
  <c r="L127" i="16"/>
  <c r="P126" i="16"/>
  <c r="K126" i="16"/>
  <c r="L126" i="16"/>
  <c r="P125" i="16"/>
  <c r="K125" i="16"/>
  <c r="L125" i="16"/>
  <c r="P124" i="16"/>
  <c r="K124" i="16"/>
  <c r="L124" i="16"/>
  <c r="P123" i="16"/>
  <c r="K123" i="16"/>
  <c r="L123" i="16"/>
  <c r="P122" i="16"/>
  <c r="K122" i="16"/>
  <c r="L122" i="16"/>
  <c r="P121" i="16"/>
  <c r="K121" i="16"/>
  <c r="L121" i="16"/>
  <c r="P120" i="16"/>
  <c r="K120" i="16"/>
  <c r="L120" i="16"/>
  <c r="P119" i="16"/>
  <c r="K119" i="16"/>
  <c r="L119" i="16"/>
  <c r="P118" i="16"/>
  <c r="K118" i="16"/>
  <c r="L118" i="16"/>
  <c r="P117" i="16"/>
  <c r="K117" i="16"/>
  <c r="L117" i="16"/>
  <c r="P116" i="16"/>
  <c r="K116" i="16"/>
  <c r="L116" i="16"/>
  <c r="P115" i="16"/>
  <c r="K115" i="16"/>
  <c r="L115" i="16"/>
  <c r="P114" i="16"/>
  <c r="K114" i="16"/>
  <c r="L114" i="16"/>
  <c r="P113" i="16"/>
  <c r="K113" i="16"/>
  <c r="L113" i="16"/>
  <c r="P112" i="16"/>
  <c r="K112" i="16"/>
  <c r="L112" i="16"/>
  <c r="P111" i="16"/>
  <c r="K111" i="16"/>
  <c r="L111" i="16"/>
  <c r="P110" i="16"/>
  <c r="K110" i="16"/>
  <c r="L110" i="16"/>
  <c r="P109" i="16"/>
  <c r="K109" i="16"/>
  <c r="L109" i="16"/>
  <c r="P108" i="16"/>
  <c r="K108" i="16"/>
  <c r="L108" i="16"/>
  <c r="P107" i="16"/>
  <c r="K107" i="16"/>
  <c r="L107" i="16"/>
  <c r="P106" i="16"/>
  <c r="K106" i="16"/>
  <c r="L106" i="16"/>
  <c r="P105" i="16"/>
  <c r="K105" i="16"/>
  <c r="L105" i="16"/>
  <c r="P104" i="16"/>
  <c r="K104" i="16"/>
  <c r="L104" i="16"/>
  <c r="P103" i="16"/>
  <c r="K103" i="16"/>
  <c r="L103" i="16"/>
  <c r="P102" i="16"/>
  <c r="K102" i="16"/>
  <c r="L102" i="16"/>
  <c r="P101" i="16"/>
  <c r="K101" i="16"/>
  <c r="L101" i="16"/>
  <c r="P100" i="16"/>
  <c r="K100" i="16"/>
  <c r="L100" i="16"/>
  <c r="P99" i="16"/>
  <c r="K99" i="16"/>
  <c r="L99" i="16"/>
  <c r="P98" i="16"/>
  <c r="K98" i="16"/>
  <c r="L98" i="16"/>
  <c r="P97" i="16"/>
  <c r="K97" i="16"/>
  <c r="L97" i="16"/>
  <c r="P96" i="16"/>
  <c r="K96" i="16"/>
  <c r="L96" i="16"/>
  <c r="P95" i="16"/>
  <c r="K95" i="16"/>
  <c r="L95" i="16"/>
  <c r="P94" i="16"/>
  <c r="K94" i="16"/>
  <c r="L94" i="16"/>
  <c r="P93" i="16"/>
  <c r="K93" i="16"/>
  <c r="L93" i="16"/>
  <c r="P92" i="16"/>
  <c r="K92" i="16"/>
  <c r="L92" i="16"/>
  <c r="P91" i="16"/>
  <c r="O91" i="16"/>
  <c r="K91" i="16"/>
  <c r="L91" i="16"/>
  <c r="P90" i="16"/>
  <c r="O90" i="16"/>
  <c r="K90" i="16"/>
  <c r="L90" i="16"/>
  <c r="P89" i="16"/>
  <c r="O89" i="16"/>
  <c r="K89" i="16"/>
  <c r="L89" i="16"/>
  <c r="P88" i="16"/>
  <c r="O88" i="16"/>
  <c r="K88" i="16"/>
  <c r="L88" i="16"/>
  <c r="P87" i="16"/>
  <c r="O87" i="16"/>
  <c r="K87" i="16"/>
  <c r="L87" i="16"/>
  <c r="P86" i="16"/>
  <c r="O86" i="16"/>
  <c r="K86" i="16"/>
  <c r="L86" i="16"/>
  <c r="P85" i="16"/>
  <c r="O85" i="16"/>
  <c r="K85" i="16"/>
  <c r="L85" i="16"/>
  <c r="P84" i="16"/>
  <c r="O84" i="16"/>
  <c r="K84" i="16"/>
  <c r="L84" i="16"/>
  <c r="P83" i="16"/>
  <c r="O83" i="16"/>
  <c r="K83" i="16"/>
  <c r="L83" i="16"/>
  <c r="P82" i="16"/>
  <c r="O82" i="16"/>
  <c r="K82" i="16"/>
  <c r="L82" i="16"/>
  <c r="P81" i="16"/>
  <c r="O81" i="16"/>
  <c r="K81" i="16"/>
  <c r="L81" i="16"/>
  <c r="P80" i="16"/>
  <c r="O80" i="16"/>
  <c r="K80" i="16"/>
  <c r="L80" i="16"/>
  <c r="P79" i="16"/>
  <c r="O79" i="16"/>
  <c r="K79" i="16"/>
  <c r="L79" i="16"/>
  <c r="P78" i="16"/>
  <c r="O78" i="16"/>
  <c r="K78" i="16"/>
  <c r="L78" i="16"/>
  <c r="P77" i="16"/>
  <c r="O77" i="16"/>
  <c r="K77" i="16"/>
  <c r="L77" i="16"/>
  <c r="P76" i="16"/>
  <c r="O76" i="16"/>
  <c r="K76" i="16"/>
  <c r="L76" i="16"/>
  <c r="P75" i="16"/>
  <c r="O75" i="16"/>
  <c r="K75" i="16"/>
  <c r="L75" i="16"/>
  <c r="P74" i="16"/>
  <c r="O74" i="16"/>
  <c r="K74" i="16"/>
  <c r="L74" i="16"/>
  <c r="P73" i="16"/>
  <c r="O73" i="16"/>
  <c r="K73" i="16"/>
  <c r="L73" i="16"/>
  <c r="P72" i="16"/>
  <c r="O72" i="16"/>
  <c r="K72" i="16"/>
  <c r="L72" i="16"/>
  <c r="P71" i="16"/>
  <c r="O71" i="16"/>
  <c r="K71" i="16"/>
  <c r="L71" i="16"/>
  <c r="P70" i="16"/>
  <c r="O70" i="16"/>
  <c r="K70" i="16"/>
  <c r="L70" i="16"/>
  <c r="P69" i="16"/>
  <c r="O69" i="16"/>
  <c r="K69" i="16"/>
  <c r="L69" i="16"/>
  <c r="P68" i="16"/>
  <c r="O68" i="16"/>
  <c r="K68" i="16"/>
  <c r="L68" i="16"/>
  <c r="P67" i="16"/>
  <c r="O67" i="16"/>
  <c r="K67" i="16"/>
  <c r="L67" i="16"/>
  <c r="P66" i="16"/>
  <c r="O66" i="16"/>
  <c r="K66" i="16"/>
  <c r="L66" i="16"/>
  <c r="P65" i="16"/>
  <c r="O65" i="16"/>
  <c r="K65" i="16"/>
  <c r="L65" i="16"/>
  <c r="P64" i="16"/>
  <c r="O64" i="16"/>
  <c r="K64" i="16"/>
  <c r="L64" i="16"/>
  <c r="P63" i="16"/>
  <c r="O63" i="16"/>
  <c r="K63" i="16"/>
  <c r="L63" i="16"/>
  <c r="P62" i="16"/>
  <c r="O62" i="16"/>
  <c r="K62" i="16"/>
  <c r="L62" i="16"/>
  <c r="P61" i="16"/>
  <c r="O61" i="16"/>
  <c r="K61" i="16"/>
  <c r="L61" i="16"/>
  <c r="P60" i="16"/>
  <c r="O60" i="16"/>
  <c r="K60" i="16"/>
  <c r="L60" i="16"/>
  <c r="P59" i="16"/>
  <c r="O59" i="16"/>
  <c r="K59" i="16"/>
  <c r="L59" i="16"/>
  <c r="P58" i="16"/>
  <c r="O58" i="16"/>
  <c r="K58" i="16"/>
  <c r="L58" i="16"/>
  <c r="P57" i="16"/>
  <c r="O57" i="16"/>
  <c r="K57" i="16"/>
  <c r="L57" i="16"/>
  <c r="P56" i="16"/>
  <c r="O56" i="16"/>
  <c r="K56" i="16"/>
  <c r="L56" i="16"/>
  <c r="P55" i="16"/>
  <c r="O55" i="16"/>
  <c r="K55" i="16"/>
  <c r="L55" i="16"/>
  <c r="P54" i="16"/>
  <c r="O54" i="16"/>
  <c r="K54" i="16"/>
  <c r="L54" i="16"/>
  <c r="P53" i="16"/>
  <c r="O53" i="16"/>
  <c r="K53" i="16"/>
  <c r="L53" i="16"/>
  <c r="P52" i="16"/>
  <c r="O52" i="16"/>
  <c r="K52" i="16"/>
  <c r="L52" i="16"/>
  <c r="P51" i="16"/>
  <c r="O51" i="16"/>
  <c r="K51" i="16"/>
  <c r="L51" i="16"/>
  <c r="P50" i="16"/>
  <c r="O50" i="16"/>
  <c r="K50" i="16"/>
  <c r="L50" i="16"/>
  <c r="P49" i="16"/>
  <c r="O49" i="16"/>
  <c r="K49" i="16"/>
  <c r="L49" i="16"/>
  <c r="P48" i="16"/>
  <c r="O48" i="16"/>
  <c r="K48" i="16"/>
  <c r="L48" i="16"/>
  <c r="P47" i="16"/>
  <c r="O47" i="16"/>
  <c r="K47" i="16"/>
  <c r="L47" i="16"/>
  <c r="P46" i="16"/>
  <c r="O46" i="16"/>
  <c r="K46" i="16"/>
  <c r="L46" i="16"/>
  <c r="P45" i="16"/>
  <c r="O45" i="16"/>
  <c r="K45" i="16"/>
  <c r="L45" i="16"/>
  <c r="P44" i="16"/>
  <c r="O44" i="16"/>
  <c r="K44" i="16"/>
  <c r="L44" i="16"/>
  <c r="P43" i="16"/>
  <c r="O43" i="16"/>
  <c r="K43" i="16"/>
  <c r="L43" i="16"/>
  <c r="P42" i="16"/>
  <c r="O42" i="16"/>
  <c r="K42" i="16"/>
  <c r="L42" i="16"/>
  <c r="P41" i="16"/>
  <c r="O41" i="16"/>
  <c r="K41" i="16"/>
  <c r="L41" i="16"/>
  <c r="P40" i="16"/>
  <c r="O40" i="16"/>
  <c r="K40" i="16"/>
  <c r="L40" i="16"/>
  <c r="P39" i="16"/>
  <c r="O39" i="16"/>
  <c r="K39" i="16"/>
  <c r="L39" i="16"/>
  <c r="P38" i="16"/>
  <c r="O38" i="16"/>
  <c r="K38" i="16"/>
  <c r="L38" i="16"/>
  <c r="P37" i="16"/>
  <c r="O37" i="16"/>
  <c r="K37" i="16"/>
  <c r="L37" i="16"/>
  <c r="P36" i="16"/>
  <c r="O36" i="16"/>
  <c r="K36" i="16"/>
  <c r="L36" i="16"/>
  <c r="P35" i="16"/>
  <c r="O35" i="16"/>
  <c r="K35" i="16"/>
  <c r="L35" i="16"/>
  <c r="P34" i="16"/>
  <c r="O34" i="16"/>
  <c r="K34" i="16"/>
  <c r="L34" i="16"/>
  <c r="P33" i="16"/>
  <c r="O33" i="16"/>
  <c r="K33" i="16"/>
  <c r="L33" i="16"/>
  <c r="P32" i="16"/>
  <c r="O32" i="16"/>
  <c r="K32" i="16"/>
  <c r="L32" i="16"/>
  <c r="P31" i="16"/>
  <c r="O31" i="16"/>
  <c r="K31" i="16"/>
  <c r="L31" i="16"/>
  <c r="P30" i="16"/>
  <c r="O30" i="16"/>
  <c r="K30" i="16"/>
  <c r="L30" i="16"/>
  <c r="P29" i="16"/>
  <c r="O29" i="16"/>
  <c r="K29" i="16"/>
  <c r="L29" i="16"/>
  <c r="P28" i="16"/>
  <c r="O28" i="16"/>
  <c r="K28" i="16"/>
  <c r="L28" i="16"/>
  <c r="P27" i="16"/>
  <c r="O27" i="16"/>
  <c r="K27" i="16"/>
  <c r="L27" i="16"/>
  <c r="P26" i="16"/>
  <c r="O26" i="16"/>
  <c r="K26" i="16"/>
  <c r="L26" i="16"/>
  <c r="P25" i="16"/>
  <c r="O25" i="16"/>
  <c r="K25" i="16"/>
  <c r="L25" i="16"/>
  <c r="P24" i="16"/>
  <c r="O24" i="16"/>
  <c r="K24" i="16"/>
  <c r="L24" i="16"/>
  <c r="P23" i="16"/>
  <c r="O23" i="16"/>
  <c r="K23" i="16"/>
  <c r="L23" i="16"/>
  <c r="P22" i="16"/>
  <c r="O22" i="16"/>
  <c r="K22" i="16"/>
  <c r="L22" i="16"/>
  <c r="P21" i="16"/>
  <c r="O21" i="16"/>
  <c r="K21" i="16"/>
  <c r="L21" i="16"/>
  <c r="P20" i="16"/>
  <c r="O20" i="16"/>
  <c r="K20" i="16"/>
  <c r="L20" i="16"/>
  <c r="P19" i="16"/>
  <c r="O19" i="16"/>
  <c r="K19" i="16"/>
  <c r="L19" i="16"/>
  <c r="P18" i="16"/>
  <c r="O18" i="16"/>
  <c r="K18" i="16"/>
  <c r="L18" i="16"/>
  <c r="P17" i="16"/>
  <c r="O17" i="16"/>
  <c r="K17" i="16"/>
  <c r="L17" i="16"/>
  <c r="P16" i="16"/>
  <c r="O16" i="16"/>
  <c r="K16" i="16"/>
  <c r="L16" i="16"/>
  <c r="P15" i="16"/>
  <c r="O15" i="16"/>
  <c r="K15" i="16"/>
  <c r="L15" i="16"/>
  <c r="AD1" i="16"/>
  <c r="AD5" i="16"/>
  <c r="AD6" i="16"/>
  <c r="AD7" i="16"/>
  <c r="AD2" i="16"/>
  <c r="AD9" i="16"/>
  <c r="B19" i="16"/>
  <c r="P14" i="16"/>
  <c r="O14" i="16"/>
  <c r="K14" i="16"/>
  <c r="L14" i="16"/>
  <c r="P13" i="16"/>
  <c r="O13" i="16"/>
  <c r="K13" i="16"/>
  <c r="L13" i="16"/>
  <c r="P12" i="16"/>
  <c r="O12" i="16"/>
  <c r="K12" i="16"/>
  <c r="L12" i="16"/>
  <c r="P11" i="16"/>
  <c r="O11" i="16"/>
  <c r="K11" i="16"/>
  <c r="L11" i="16"/>
  <c r="P10" i="16"/>
  <c r="O10" i="16"/>
  <c r="K10" i="16"/>
  <c r="L10" i="16"/>
  <c r="P9" i="16"/>
  <c r="O9" i="16"/>
  <c r="K9" i="16"/>
  <c r="L9" i="16"/>
  <c r="P8" i="16"/>
  <c r="O8" i="16"/>
  <c r="K8" i="16"/>
  <c r="L8" i="16"/>
  <c r="P7" i="16"/>
  <c r="O7" i="16"/>
  <c r="K7" i="16"/>
  <c r="L7" i="16"/>
  <c r="P6" i="16"/>
  <c r="O6" i="16"/>
  <c r="K6" i="16"/>
  <c r="L6" i="16"/>
  <c r="P5" i="16"/>
  <c r="O5" i="16"/>
  <c r="K5" i="16"/>
  <c r="L5" i="16"/>
  <c r="P4" i="16"/>
  <c r="K4" i="16"/>
  <c r="L4" i="16"/>
  <c r="AE1" i="16"/>
  <c r="AE6" i="16"/>
  <c r="AI5" i="16"/>
  <c r="AH5" i="16"/>
  <c r="AE5" i="16"/>
  <c r="AB5" i="16"/>
  <c r="AE2" i="16"/>
  <c r="AI4" i="16"/>
  <c r="AH4" i="16"/>
  <c r="AE3" i="16"/>
  <c r="AD3" i="16"/>
  <c r="AI2" i="16"/>
  <c r="AH2" i="16"/>
  <c r="AI1" i="16"/>
  <c r="AH1" i="16"/>
  <c r="AB1" i="16"/>
  <c r="K5" i="8"/>
  <c r="B15" i="8"/>
  <c r="B16" i="8"/>
  <c r="B17" i="8"/>
  <c r="L5" i="8"/>
  <c r="K6" i="8"/>
  <c r="L6" i="8"/>
  <c r="K7" i="8"/>
  <c r="L7" i="8"/>
  <c r="K8" i="8"/>
  <c r="L8" i="8"/>
  <c r="K9" i="8"/>
  <c r="L9" i="8"/>
  <c r="K10" i="8"/>
  <c r="L10" i="8"/>
  <c r="K11" i="8"/>
  <c r="L11" i="8"/>
  <c r="K12" i="8"/>
  <c r="L12" i="8"/>
  <c r="K13" i="8"/>
  <c r="L13" i="8"/>
  <c r="K14" i="8"/>
  <c r="L14" i="8"/>
  <c r="K15" i="8"/>
  <c r="L15" i="8"/>
  <c r="K16" i="8"/>
  <c r="L16" i="8"/>
  <c r="K17" i="8"/>
  <c r="L17" i="8"/>
  <c r="K18" i="8"/>
  <c r="L18" i="8"/>
  <c r="K19" i="8"/>
  <c r="L19" i="8"/>
  <c r="K20" i="8"/>
  <c r="L20" i="8"/>
  <c r="K21" i="8"/>
  <c r="L21" i="8"/>
  <c r="K22" i="8"/>
  <c r="L22" i="8"/>
  <c r="K23" i="8"/>
  <c r="L23" i="8"/>
  <c r="K24" i="8"/>
  <c r="L24" i="8"/>
  <c r="K25" i="8"/>
  <c r="L25" i="8"/>
  <c r="K26" i="8"/>
  <c r="L26" i="8"/>
  <c r="K27" i="8"/>
  <c r="L27" i="8"/>
  <c r="K28" i="8"/>
  <c r="L28" i="8"/>
  <c r="K29" i="8"/>
  <c r="L29" i="8"/>
  <c r="K30" i="8"/>
  <c r="L30" i="8"/>
  <c r="K31" i="8"/>
  <c r="L31" i="8"/>
  <c r="K32" i="8"/>
  <c r="L32" i="8"/>
  <c r="K33" i="8"/>
  <c r="L33" i="8"/>
  <c r="K34" i="8"/>
  <c r="L34" i="8"/>
  <c r="K35" i="8"/>
  <c r="L35" i="8"/>
  <c r="K36" i="8"/>
  <c r="L36" i="8"/>
  <c r="K37" i="8"/>
  <c r="L37" i="8"/>
  <c r="K38" i="8"/>
  <c r="L38" i="8"/>
  <c r="K39" i="8"/>
  <c r="L39" i="8"/>
  <c r="K40" i="8"/>
  <c r="L40" i="8"/>
  <c r="K41" i="8"/>
  <c r="L41" i="8"/>
  <c r="K42" i="8"/>
  <c r="L42" i="8"/>
  <c r="K43" i="8"/>
  <c r="L43" i="8"/>
  <c r="K44" i="8"/>
  <c r="L44" i="8"/>
  <c r="K45" i="8"/>
  <c r="L45" i="8"/>
  <c r="K46" i="8"/>
  <c r="L46" i="8"/>
  <c r="K47" i="8"/>
  <c r="L47" i="8"/>
  <c r="K48" i="8"/>
  <c r="L48" i="8"/>
  <c r="K49" i="8"/>
  <c r="L49" i="8"/>
  <c r="K50" i="8"/>
  <c r="L50" i="8"/>
  <c r="K51" i="8"/>
  <c r="L51" i="8"/>
  <c r="K52" i="8"/>
  <c r="L52" i="8"/>
  <c r="K53" i="8"/>
  <c r="L53" i="8"/>
  <c r="K54" i="8"/>
  <c r="L54" i="8"/>
  <c r="K55" i="8"/>
  <c r="L55" i="8"/>
  <c r="K56" i="8"/>
  <c r="L56" i="8"/>
  <c r="K57" i="8"/>
  <c r="L57" i="8"/>
  <c r="K58" i="8"/>
  <c r="L58" i="8"/>
  <c r="K59" i="8"/>
  <c r="L59" i="8"/>
  <c r="K60" i="8"/>
  <c r="L60" i="8"/>
  <c r="K61" i="8"/>
  <c r="L61" i="8"/>
  <c r="K62" i="8"/>
  <c r="L62" i="8"/>
  <c r="K63" i="8"/>
  <c r="L63" i="8"/>
  <c r="K64" i="8"/>
  <c r="L64" i="8"/>
  <c r="K65" i="8"/>
  <c r="L65" i="8"/>
  <c r="K66" i="8"/>
  <c r="L66" i="8"/>
  <c r="K67" i="8"/>
  <c r="L67" i="8"/>
  <c r="K68" i="8"/>
  <c r="L68" i="8"/>
  <c r="K69" i="8"/>
  <c r="L69" i="8"/>
  <c r="K70" i="8"/>
  <c r="L70" i="8"/>
  <c r="K71" i="8"/>
  <c r="L71" i="8"/>
  <c r="K72" i="8"/>
  <c r="L72" i="8"/>
  <c r="K73" i="8"/>
  <c r="L73" i="8"/>
  <c r="K74" i="8"/>
  <c r="L74" i="8"/>
  <c r="K75" i="8"/>
  <c r="L75" i="8"/>
  <c r="K76" i="8"/>
  <c r="L76" i="8"/>
  <c r="K77" i="8"/>
  <c r="L77" i="8"/>
  <c r="K78" i="8"/>
  <c r="L78" i="8"/>
  <c r="K79" i="8"/>
  <c r="L79" i="8"/>
  <c r="K80" i="8"/>
  <c r="L80" i="8"/>
  <c r="K81" i="8"/>
  <c r="L81" i="8"/>
  <c r="K82" i="8"/>
  <c r="L82" i="8"/>
  <c r="K83" i="8"/>
  <c r="L83" i="8"/>
  <c r="K84" i="8"/>
  <c r="L84" i="8"/>
  <c r="K85" i="8"/>
  <c r="L85" i="8"/>
  <c r="K86" i="8"/>
  <c r="L86" i="8"/>
  <c r="K87" i="8"/>
  <c r="L87" i="8"/>
  <c r="K88" i="8"/>
  <c r="L88" i="8"/>
  <c r="K89" i="8"/>
  <c r="L89" i="8"/>
  <c r="K90" i="8"/>
  <c r="L90" i="8"/>
  <c r="K91" i="8"/>
  <c r="L91" i="8"/>
  <c r="K92" i="8"/>
  <c r="L92" i="8"/>
  <c r="K93" i="8"/>
  <c r="L93" i="8"/>
  <c r="K94" i="8"/>
  <c r="L94" i="8"/>
  <c r="K95" i="8"/>
  <c r="L95" i="8"/>
  <c r="K96" i="8"/>
  <c r="L96" i="8"/>
  <c r="K97" i="8"/>
  <c r="L97" i="8"/>
  <c r="K98" i="8"/>
  <c r="L98" i="8"/>
  <c r="K99" i="8"/>
  <c r="L99" i="8"/>
  <c r="K100" i="8"/>
  <c r="L100" i="8"/>
  <c r="K101" i="8"/>
  <c r="L101" i="8"/>
  <c r="K102" i="8"/>
  <c r="L102" i="8"/>
  <c r="K103" i="8"/>
  <c r="L103" i="8"/>
  <c r="K104" i="8"/>
  <c r="L104" i="8"/>
  <c r="K105" i="8"/>
  <c r="L105" i="8"/>
  <c r="K106" i="8"/>
  <c r="L106" i="8"/>
  <c r="K107" i="8"/>
  <c r="L107" i="8"/>
  <c r="K108" i="8"/>
  <c r="L108" i="8"/>
  <c r="K109" i="8"/>
  <c r="L109" i="8"/>
  <c r="K110" i="8"/>
  <c r="L110" i="8"/>
  <c r="K111" i="8"/>
  <c r="L111" i="8"/>
  <c r="K112" i="8"/>
  <c r="L112" i="8"/>
  <c r="K113" i="8"/>
  <c r="L113" i="8"/>
  <c r="K114" i="8"/>
  <c r="L114" i="8"/>
  <c r="K115" i="8"/>
  <c r="L115" i="8"/>
  <c r="K116" i="8"/>
  <c r="L116" i="8"/>
  <c r="K117" i="8"/>
  <c r="L117" i="8"/>
  <c r="K118" i="8"/>
  <c r="L118" i="8"/>
  <c r="K119" i="8"/>
  <c r="L119" i="8"/>
  <c r="K120" i="8"/>
  <c r="L120" i="8"/>
  <c r="K121" i="8"/>
  <c r="L121" i="8"/>
  <c r="K122" i="8"/>
  <c r="L122" i="8"/>
  <c r="K123" i="8"/>
  <c r="L123" i="8"/>
  <c r="K124" i="8"/>
  <c r="L124" i="8"/>
  <c r="K125" i="8"/>
  <c r="L125" i="8"/>
  <c r="K126" i="8"/>
  <c r="L126" i="8"/>
  <c r="K127" i="8"/>
  <c r="L127" i="8"/>
  <c r="K128" i="8"/>
  <c r="L128" i="8"/>
  <c r="K129" i="8"/>
  <c r="L129" i="8"/>
  <c r="K130" i="8"/>
  <c r="L130" i="8"/>
  <c r="K131" i="8"/>
  <c r="L131" i="8"/>
  <c r="K132" i="8"/>
  <c r="L132" i="8"/>
  <c r="K133" i="8"/>
  <c r="L133" i="8"/>
  <c r="K134" i="8"/>
  <c r="L134" i="8"/>
  <c r="K135" i="8"/>
  <c r="L135" i="8"/>
  <c r="K136" i="8"/>
  <c r="L136" i="8"/>
  <c r="K137" i="8"/>
  <c r="L137" i="8"/>
  <c r="K138" i="8"/>
  <c r="L138" i="8"/>
  <c r="K139" i="8"/>
  <c r="L139" i="8"/>
  <c r="K140" i="8"/>
  <c r="L140" i="8"/>
  <c r="K141" i="8"/>
  <c r="L141" i="8"/>
  <c r="K142" i="8"/>
  <c r="L142" i="8"/>
  <c r="K143" i="8"/>
  <c r="L143" i="8"/>
  <c r="K144" i="8"/>
  <c r="L144" i="8"/>
  <c r="K145" i="8"/>
  <c r="L145" i="8"/>
  <c r="K146" i="8"/>
  <c r="L146" i="8"/>
  <c r="K147" i="8"/>
  <c r="L147" i="8"/>
  <c r="K148" i="8"/>
  <c r="L148" i="8"/>
  <c r="K149" i="8"/>
  <c r="L149" i="8"/>
  <c r="K150" i="8"/>
  <c r="L150" i="8"/>
  <c r="K151" i="8"/>
  <c r="L151" i="8"/>
  <c r="K152" i="8"/>
  <c r="L152" i="8"/>
  <c r="K153" i="8"/>
  <c r="L153" i="8"/>
  <c r="K154" i="8"/>
  <c r="L154" i="8"/>
  <c r="K155" i="8"/>
  <c r="L155" i="8"/>
  <c r="K156" i="8"/>
  <c r="L156" i="8"/>
  <c r="K157" i="8"/>
  <c r="L157" i="8"/>
  <c r="K158" i="8"/>
  <c r="L158" i="8"/>
  <c r="K159" i="8"/>
  <c r="L159" i="8"/>
  <c r="K160" i="8"/>
  <c r="L160" i="8"/>
  <c r="K161" i="8"/>
  <c r="L161" i="8"/>
  <c r="K162" i="8"/>
  <c r="L162" i="8"/>
  <c r="K163" i="8"/>
  <c r="L163" i="8"/>
  <c r="K164" i="8"/>
  <c r="L164" i="8"/>
  <c r="K165" i="8"/>
  <c r="L165" i="8"/>
  <c r="K166" i="8"/>
  <c r="L166" i="8"/>
  <c r="K167" i="8"/>
  <c r="L167" i="8"/>
  <c r="K168" i="8"/>
  <c r="L168" i="8"/>
  <c r="K169" i="8"/>
  <c r="L169" i="8"/>
  <c r="K170" i="8"/>
  <c r="L170" i="8"/>
  <c r="K171" i="8"/>
  <c r="L171" i="8"/>
  <c r="K172" i="8"/>
  <c r="L172" i="8"/>
  <c r="K173" i="8"/>
  <c r="L173" i="8"/>
  <c r="K174" i="8"/>
  <c r="L174" i="8"/>
  <c r="K175" i="8"/>
  <c r="L175" i="8"/>
  <c r="K176" i="8"/>
  <c r="L176" i="8"/>
  <c r="K177" i="8"/>
  <c r="L177" i="8"/>
  <c r="K178" i="8"/>
  <c r="L178" i="8"/>
  <c r="K179" i="8"/>
  <c r="L179" i="8"/>
  <c r="K180" i="8"/>
  <c r="L180" i="8"/>
  <c r="K181" i="8"/>
  <c r="L181" i="8"/>
  <c r="K182" i="8"/>
  <c r="L182" i="8"/>
  <c r="K183" i="8"/>
  <c r="L183" i="8"/>
  <c r="K184" i="8"/>
  <c r="L184" i="8"/>
  <c r="K185" i="8"/>
  <c r="L185" i="8"/>
  <c r="K186" i="8"/>
  <c r="L186" i="8"/>
  <c r="K187" i="8"/>
  <c r="L187" i="8"/>
  <c r="K188" i="8"/>
  <c r="L188" i="8"/>
  <c r="K189" i="8"/>
  <c r="L189" i="8"/>
  <c r="K190" i="8"/>
  <c r="L190" i="8"/>
  <c r="K191" i="8"/>
  <c r="L191" i="8"/>
  <c r="K192" i="8"/>
  <c r="L192" i="8"/>
  <c r="K193" i="8"/>
  <c r="L193" i="8"/>
  <c r="K194" i="8"/>
  <c r="L194" i="8"/>
  <c r="K195" i="8"/>
  <c r="L195" i="8"/>
  <c r="K196" i="8"/>
  <c r="L196" i="8"/>
  <c r="K197" i="8"/>
  <c r="L197" i="8"/>
  <c r="K198" i="8"/>
  <c r="L198" i="8"/>
  <c r="K199" i="8"/>
  <c r="L199" i="8"/>
  <c r="K200" i="8"/>
  <c r="L200" i="8"/>
  <c r="K201" i="8"/>
  <c r="L201" i="8"/>
  <c r="K202" i="8"/>
  <c r="L202" i="8"/>
  <c r="K203" i="8"/>
  <c r="L203" i="8"/>
  <c r="K204" i="8"/>
  <c r="L204" i="8"/>
  <c r="K205" i="8"/>
  <c r="L205" i="8"/>
  <c r="K206" i="8"/>
  <c r="L206" i="8"/>
  <c r="K207" i="8"/>
  <c r="L207" i="8"/>
  <c r="K208" i="8"/>
  <c r="L208" i="8"/>
  <c r="K209" i="8"/>
  <c r="L209" i="8"/>
  <c r="K210" i="8"/>
  <c r="L210" i="8"/>
  <c r="K211" i="8"/>
  <c r="L211" i="8"/>
  <c r="K212" i="8"/>
  <c r="L212" i="8"/>
  <c r="K213" i="8"/>
  <c r="L213" i="8"/>
  <c r="K214" i="8"/>
  <c r="L214" i="8"/>
  <c r="K215" i="8"/>
  <c r="L215" i="8"/>
  <c r="K216" i="8"/>
  <c r="L216" i="8"/>
  <c r="K217" i="8"/>
  <c r="L217" i="8"/>
  <c r="K218" i="8"/>
  <c r="L218" i="8"/>
  <c r="K219" i="8"/>
  <c r="L219" i="8"/>
  <c r="K220" i="8"/>
  <c r="L220" i="8"/>
  <c r="K221" i="8"/>
  <c r="L221" i="8"/>
  <c r="K222" i="8"/>
  <c r="L222" i="8"/>
  <c r="K223" i="8"/>
  <c r="L223" i="8"/>
  <c r="K224" i="8"/>
  <c r="L224" i="8"/>
  <c r="K225" i="8"/>
  <c r="L225" i="8"/>
  <c r="K226" i="8"/>
  <c r="L226" i="8"/>
  <c r="K227" i="8"/>
  <c r="L227" i="8"/>
  <c r="K228" i="8"/>
  <c r="L228" i="8"/>
  <c r="K229" i="8"/>
  <c r="L229" i="8"/>
  <c r="K230" i="8"/>
  <c r="L230" i="8"/>
  <c r="K231" i="8"/>
  <c r="L231" i="8"/>
  <c r="K232" i="8"/>
  <c r="L232" i="8"/>
  <c r="K233" i="8"/>
  <c r="L233" i="8"/>
  <c r="K234" i="8"/>
  <c r="L234" i="8"/>
  <c r="K235" i="8"/>
  <c r="L235" i="8"/>
  <c r="K236" i="8"/>
  <c r="L236" i="8"/>
  <c r="K237" i="8"/>
  <c r="L237" i="8"/>
  <c r="K238" i="8"/>
  <c r="L238" i="8"/>
  <c r="K239" i="8"/>
  <c r="L239" i="8"/>
  <c r="K240" i="8"/>
  <c r="L240" i="8"/>
  <c r="K241" i="8"/>
  <c r="L241" i="8"/>
  <c r="K242" i="8"/>
  <c r="L242" i="8"/>
  <c r="K243" i="8"/>
  <c r="L243" i="8"/>
  <c r="K244" i="8"/>
  <c r="L244" i="8"/>
  <c r="K245" i="8"/>
  <c r="L245" i="8"/>
  <c r="K246" i="8"/>
  <c r="L246" i="8"/>
  <c r="K247" i="8"/>
  <c r="L247" i="8"/>
  <c r="K248" i="8"/>
  <c r="L248" i="8"/>
  <c r="K249" i="8"/>
  <c r="L249" i="8"/>
  <c r="K250" i="8"/>
  <c r="L250" i="8"/>
  <c r="K251" i="8"/>
  <c r="L251" i="8"/>
  <c r="K252" i="8"/>
  <c r="L252" i="8"/>
  <c r="K253" i="8"/>
  <c r="L253" i="8"/>
  <c r="K254" i="8"/>
  <c r="L254" i="8"/>
  <c r="K255" i="8"/>
  <c r="L255" i="8"/>
  <c r="K256" i="8"/>
  <c r="L256" i="8"/>
  <c r="K257" i="8"/>
  <c r="L257" i="8"/>
  <c r="K258" i="8"/>
  <c r="L258" i="8"/>
  <c r="K259" i="8"/>
  <c r="L259" i="8"/>
  <c r="K260" i="8"/>
  <c r="L260" i="8"/>
  <c r="K261" i="8"/>
  <c r="L261" i="8"/>
  <c r="K262" i="8"/>
  <c r="L262" i="8"/>
  <c r="K263" i="8"/>
  <c r="L263" i="8"/>
  <c r="K264" i="8"/>
  <c r="L264" i="8"/>
  <c r="K265" i="8"/>
  <c r="L265" i="8"/>
  <c r="K266" i="8"/>
  <c r="L266" i="8"/>
  <c r="K267" i="8"/>
  <c r="L267" i="8"/>
  <c r="K268" i="8"/>
  <c r="L268" i="8"/>
  <c r="K269" i="8"/>
  <c r="L269" i="8"/>
  <c r="K270" i="8"/>
  <c r="L270" i="8"/>
  <c r="K271" i="8"/>
  <c r="L271" i="8"/>
  <c r="K272" i="8"/>
  <c r="L272" i="8"/>
  <c r="K273" i="8"/>
  <c r="L273" i="8"/>
  <c r="K274" i="8"/>
  <c r="L274" i="8"/>
  <c r="K275" i="8"/>
  <c r="L275" i="8"/>
  <c r="K276" i="8"/>
  <c r="L276" i="8"/>
  <c r="K277" i="8"/>
  <c r="L277" i="8"/>
  <c r="K278" i="8"/>
  <c r="L278" i="8"/>
  <c r="K279" i="8"/>
  <c r="L279" i="8"/>
  <c r="K280" i="8"/>
  <c r="L280" i="8"/>
  <c r="K281" i="8"/>
  <c r="L281" i="8"/>
  <c r="K282" i="8"/>
  <c r="L282" i="8"/>
  <c r="K283" i="8"/>
  <c r="L283" i="8"/>
  <c r="K284" i="8"/>
  <c r="L284" i="8"/>
  <c r="K285" i="8"/>
  <c r="L285" i="8"/>
  <c r="K286" i="8"/>
  <c r="L286" i="8"/>
  <c r="K287" i="8"/>
  <c r="L287" i="8"/>
  <c r="K288" i="8"/>
  <c r="L288" i="8"/>
  <c r="K289" i="8"/>
  <c r="L289" i="8"/>
  <c r="K290" i="8"/>
  <c r="L290" i="8"/>
  <c r="K291" i="8"/>
  <c r="L291" i="8"/>
  <c r="K292" i="8"/>
  <c r="L292" i="8"/>
  <c r="K293" i="8"/>
  <c r="L293" i="8"/>
  <c r="K294" i="8"/>
  <c r="L294" i="8"/>
  <c r="K295" i="8"/>
  <c r="L295" i="8"/>
  <c r="K296" i="8"/>
  <c r="L296" i="8"/>
  <c r="K297" i="8"/>
  <c r="L297" i="8"/>
  <c r="K298" i="8"/>
  <c r="L298" i="8"/>
  <c r="K299" i="8"/>
  <c r="L299" i="8"/>
  <c r="K300" i="8"/>
  <c r="L300" i="8"/>
  <c r="K301" i="8"/>
  <c r="L301" i="8"/>
  <c r="K302" i="8"/>
  <c r="L302" i="8"/>
  <c r="K303" i="8"/>
  <c r="L303" i="8"/>
  <c r="K304" i="8"/>
  <c r="L304" i="8"/>
  <c r="K305" i="8"/>
  <c r="L305" i="8"/>
  <c r="K306" i="8"/>
  <c r="L306" i="8"/>
  <c r="K307" i="8"/>
  <c r="L307" i="8"/>
  <c r="K308" i="8"/>
  <c r="L308" i="8"/>
  <c r="K309" i="8"/>
  <c r="L309" i="8"/>
  <c r="K310" i="8"/>
  <c r="L310" i="8"/>
  <c r="K311" i="8"/>
  <c r="L311" i="8"/>
  <c r="K312" i="8"/>
  <c r="L312" i="8"/>
  <c r="K313" i="8"/>
  <c r="L313" i="8"/>
  <c r="K314" i="8"/>
  <c r="L314" i="8"/>
  <c r="K315" i="8"/>
  <c r="L315" i="8"/>
  <c r="K316" i="8"/>
  <c r="L316" i="8"/>
  <c r="K317" i="8"/>
  <c r="L317" i="8"/>
  <c r="K318" i="8"/>
  <c r="L318" i="8"/>
  <c r="K319" i="8"/>
  <c r="L319" i="8"/>
  <c r="K320" i="8"/>
  <c r="L320" i="8"/>
  <c r="K321" i="8"/>
  <c r="L321" i="8"/>
  <c r="K322" i="8"/>
  <c r="L322" i="8"/>
  <c r="K323" i="8"/>
  <c r="L323" i="8"/>
  <c r="K324" i="8"/>
  <c r="L324" i="8"/>
  <c r="K325" i="8"/>
  <c r="L325" i="8"/>
  <c r="K326" i="8"/>
  <c r="L326" i="8"/>
  <c r="K327" i="8"/>
  <c r="L327" i="8"/>
  <c r="K328" i="8"/>
  <c r="L328" i="8"/>
  <c r="K329" i="8"/>
  <c r="L329" i="8"/>
  <c r="K330" i="8"/>
  <c r="L330" i="8"/>
  <c r="K331" i="8"/>
  <c r="L331" i="8"/>
  <c r="K332" i="8"/>
  <c r="L332" i="8"/>
  <c r="K333" i="8"/>
  <c r="L333" i="8"/>
  <c r="K334" i="8"/>
  <c r="L334" i="8"/>
  <c r="K335" i="8"/>
  <c r="L335" i="8"/>
  <c r="K336" i="8"/>
  <c r="L336" i="8"/>
  <c r="K337" i="8"/>
  <c r="L337" i="8"/>
  <c r="K338" i="8"/>
  <c r="L338" i="8"/>
  <c r="K339" i="8"/>
  <c r="L339" i="8"/>
  <c r="K340" i="8"/>
  <c r="L340" i="8"/>
  <c r="K341" i="8"/>
  <c r="L341" i="8"/>
  <c r="K342" i="8"/>
  <c r="L342" i="8"/>
  <c r="K343" i="8"/>
  <c r="L343" i="8"/>
  <c r="K344" i="8"/>
  <c r="L344" i="8"/>
  <c r="K345" i="8"/>
  <c r="L345" i="8"/>
  <c r="K346" i="8"/>
  <c r="L346" i="8"/>
  <c r="K347" i="8"/>
  <c r="L347" i="8"/>
  <c r="K348" i="8"/>
  <c r="L348" i="8"/>
  <c r="K349" i="8"/>
  <c r="L349" i="8"/>
  <c r="K350" i="8"/>
  <c r="L350" i="8"/>
  <c r="K351" i="8"/>
  <c r="L351" i="8"/>
  <c r="K352" i="8"/>
  <c r="L352" i="8"/>
  <c r="K353" i="8"/>
  <c r="L353" i="8"/>
  <c r="K354" i="8"/>
  <c r="L354" i="8"/>
  <c r="K355" i="8"/>
  <c r="L355" i="8"/>
  <c r="K356" i="8"/>
  <c r="L356" i="8"/>
  <c r="K357" i="8"/>
  <c r="L357" i="8"/>
  <c r="K358" i="8"/>
  <c r="L358" i="8"/>
  <c r="K359" i="8"/>
  <c r="L359" i="8"/>
  <c r="K360" i="8"/>
  <c r="L360" i="8"/>
  <c r="K361" i="8"/>
  <c r="L361" i="8"/>
  <c r="K362" i="8"/>
  <c r="L362" i="8"/>
  <c r="K363" i="8"/>
  <c r="L363" i="8"/>
  <c r="K364" i="8"/>
  <c r="L364" i="8"/>
  <c r="K365" i="8"/>
  <c r="L365" i="8"/>
  <c r="K366" i="8"/>
  <c r="L366" i="8"/>
  <c r="K367" i="8"/>
  <c r="L367" i="8"/>
  <c r="K368" i="8"/>
  <c r="L368" i="8"/>
  <c r="K369" i="8"/>
  <c r="L369" i="8"/>
  <c r="K370" i="8"/>
  <c r="L370" i="8"/>
  <c r="K371" i="8"/>
  <c r="L371" i="8"/>
  <c r="K372" i="8"/>
  <c r="L372" i="8"/>
  <c r="K373" i="8"/>
  <c r="L373" i="8"/>
  <c r="K374" i="8"/>
  <c r="L374" i="8"/>
  <c r="K375" i="8"/>
  <c r="L375" i="8"/>
  <c r="K376" i="8"/>
  <c r="L376" i="8"/>
  <c r="K377" i="8"/>
  <c r="L377" i="8"/>
  <c r="K378" i="8"/>
  <c r="L378" i="8"/>
  <c r="K379" i="8"/>
  <c r="L379" i="8"/>
  <c r="K380" i="8"/>
  <c r="L380" i="8"/>
  <c r="K381" i="8"/>
  <c r="L381" i="8"/>
  <c r="K382" i="8"/>
  <c r="L382" i="8"/>
  <c r="K383" i="8"/>
  <c r="L383" i="8"/>
  <c r="K384" i="8"/>
  <c r="L384" i="8"/>
  <c r="K385" i="8"/>
  <c r="L385" i="8"/>
  <c r="K386" i="8"/>
  <c r="L386" i="8"/>
  <c r="K387" i="8"/>
  <c r="L387" i="8"/>
  <c r="K388" i="8"/>
  <c r="L388" i="8"/>
  <c r="K389" i="8"/>
  <c r="L389" i="8"/>
  <c r="K390" i="8"/>
  <c r="L390" i="8"/>
  <c r="K391" i="8"/>
  <c r="L391" i="8"/>
  <c r="K392" i="8"/>
  <c r="L392" i="8"/>
  <c r="K393" i="8"/>
  <c r="L393" i="8"/>
  <c r="K394" i="8"/>
  <c r="L394" i="8"/>
  <c r="K395" i="8"/>
  <c r="L395" i="8"/>
  <c r="K396" i="8"/>
  <c r="L396" i="8"/>
  <c r="K397" i="8"/>
  <c r="L397" i="8"/>
  <c r="K398" i="8"/>
  <c r="L398" i="8"/>
  <c r="K399" i="8"/>
  <c r="L399" i="8"/>
  <c r="K400" i="8"/>
  <c r="L400" i="8"/>
  <c r="K401" i="8"/>
  <c r="L401" i="8"/>
  <c r="K402" i="8"/>
  <c r="L402" i="8"/>
  <c r="K403" i="8"/>
  <c r="L403" i="8"/>
  <c r="K404" i="8"/>
  <c r="L404" i="8"/>
  <c r="K405" i="8"/>
  <c r="L405" i="8"/>
  <c r="K406" i="8"/>
  <c r="L406" i="8"/>
  <c r="K407" i="8"/>
  <c r="L407" i="8"/>
  <c r="K408" i="8"/>
  <c r="L408" i="8"/>
  <c r="K409" i="8"/>
  <c r="L409" i="8"/>
  <c r="K410" i="8"/>
  <c r="L410" i="8"/>
  <c r="K411" i="8"/>
  <c r="L411" i="8"/>
  <c r="K412" i="8"/>
  <c r="L412" i="8"/>
  <c r="K413" i="8"/>
  <c r="L413" i="8"/>
  <c r="K414" i="8"/>
  <c r="L414" i="8"/>
  <c r="K415" i="8"/>
  <c r="L415" i="8"/>
  <c r="K416" i="8"/>
  <c r="L416" i="8"/>
  <c r="K417" i="8"/>
  <c r="L417" i="8"/>
  <c r="K418" i="8"/>
  <c r="L418" i="8"/>
  <c r="K419" i="8"/>
  <c r="L419" i="8"/>
  <c r="K420" i="8"/>
  <c r="L420" i="8"/>
  <c r="K421" i="8"/>
  <c r="L421" i="8"/>
  <c r="K422" i="8"/>
  <c r="L422" i="8"/>
  <c r="K423" i="8"/>
  <c r="L423" i="8"/>
  <c r="K424" i="8"/>
  <c r="L424" i="8"/>
  <c r="K425" i="8"/>
  <c r="L425" i="8"/>
  <c r="K426" i="8"/>
  <c r="L426" i="8"/>
  <c r="K427" i="8"/>
  <c r="L427" i="8"/>
  <c r="K428" i="8"/>
  <c r="L428" i="8"/>
  <c r="K429" i="8"/>
  <c r="L429" i="8"/>
  <c r="K430" i="8"/>
  <c r="L430" i="8"/>
  <c r="K431" i="8"/>
  <c r="L431" i="8"/>
  <c r="K432" i="8"/>
  <c r="L432" i="8"/>
  <c r="K433" i="8"/>
  <c r="L433" i="8"/>
  <c r="K434" i="8"/>
  <c r="L434" i="8"/>
  <c r="K435" i="8"/>
  <c r="L435" i="8"/>
  <c r="K436" i="8"/>
  <c r="L436" i="8"/>
  <c r="K437" i="8"/>
  <c r="L437" i="8"/>
  <c r="K438" i="8"/>
  <c r="L438" i="8"/>
  <c r="K439" i="8"/>
  <c r="L439" i="8"/>
  <c r="K440" i="8"/>
  <c r="L440" i="8"/>
  <c r="K441" i="8"/>
  <c r="L441" i="8"/>
  <c r="K442" i="8"/>
  <c r="L442" i="8"/>
  <c r="K443" i="8"/>
  <c r="L443" i="8"/>
  <c r="K444" i="8"/>
  <c r="L444" i="8"/>
  <c r="K445" i="8"/>
  <c r="L445" i="8"/>
  <c r="K446" i="8"/>
  <c r="L446" i="8"/>
  <c r="K447" i="8"/>
  <c r="L447" i="8"/>
  <c r="K448" i="8"/>
  <c r="L448" i="8"/>
  <c r="K449" i="8"/>
  <c r="L449" i="8"/>
  <c r="K450" i="8"/>
  <c r="L450" i="8"/>
  <c r="K451" i="8"/>
  <c r="L451" i="8"/>
  <c r="K452" i="8"/>
  <c r="L452" i="8"/>
  <c r="K453" i="8"/>
  <c r="L453" i="8"/>
  <c r="K454" i="8"/>
  <c r="L454" i="8"/>
  <c r="K455" i="8"/>
  <c r="L455" i="8"/>
  <c r="K456" i="8"/>
  <c r="L456" i="8"/>
  <c r="K457" i="8"/>
  <c r="L457" i="8"/>
  <c r="K458" i="8"/>
  <c r="L458" i="8"/>
  <c r="K459" i="8"/>
  <c r="L459" i="8"/>
  <c r="K460" i="8"/>
  <c r="L460" i="8"/>
  <c r="K461" i="8"/>
  <c r="L461" i="8"/>
  <c r="K462" i="8"/>
  <c r="L462" i="8"/>
  <c r="K463" i="8"/>
  <c r="L463" i="8"/>
  <c r="K464" i="8"/>
  <c r="L464" i="8"/>
  <c r="K465" i="8"/>
  <c r="L465" i="8"/>
  <c r="K466" i="8"/>
  <c r="L466" i="8"/>
  <c r="K467" i="8"/>
  <c r="L467" i="8"/>
  <c r="K468" i="8"/>
  <c r="L468" i="8"/>
  <c r="K469" i="8"/>
  <c r="L469" i="8"/>
  <c r="K470" i="8"/>
  <c r="L470" i="8"/>
  <c r="K471" i="8"/>
  <c r="L471" i="8"/>
  <c r="K472" i="8"/>
  <c r="L472" i="8"/>
  <c r="K473" i="8"/>
  <c r="L473" i="8"/>
  <c r="K474" i="8"/>
  <c r="L474" i="8"/>
  <c r="K475" i="8"/>
  <c r="L475" i="8"/>
  <c r="K476" i="8"/>
  <c r="L476" i="8"/>
  <c r="K477" i="8"/>
  <c r="L477" i="8"/>
  <c r="K478" i="8"/>
  <c r="L478" i="8"/>
  <c r="K479" i="8"/>
  <c r="L479" i="8"/>
  <c r="K480" i="8"/>
  <c r="L480" i="8"/>
  <c r="K481" i="8"/>
  <c r="L481" i="8"/>
  <c r="K482" i="8"/>
  <c r="L482" i="8"/>
  <c r="K483" i="8"/>
  <c r="L483" i="8"/>
  <c r="K484" i="8"/>
  <c r="L484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5" i="8"/>
  <c r="AB5" i="8"/>
  <c r="AB1" i="8"/>
  <c r="K4" i="8"/>
  <c r="AE5" i="8"/>
  <c r="AE1" i="8"/>
  <c r="AD5" i="8"/>
  <c r="AD1" i="8"/>
  <c r="L4" i="8"/>
  <c r="AD2" i="8"/>
  <c r="AH1" i="8"/>
  <c r="AI1" i="8"/>
  <c r="AD6" i="8"/>
  <c r="AI2" i="8"/>
  <c r="AE3" i="8"/>
  <c r="AE6" i="8"/>
  <c r="AH5" i="8"/>
  <c r="AE2" i="8"/>
  <c r="AH4" i="8"/>
  <c r="AI4" i="8"/>
  <c r="AI5" i="8"/>
  <c r="AD7" i="8"/>
  <c r="AD9" i="8"/>
  <c r="B19" i="8"/>
  <c r="AD3" i="8"/>
  <c r="AH2" i="8"/>
</calcChain>
</file>

<file path=xl/comments1.xml><?xml version="1.0" encoding="utf-8"?>
<comments xmlns="http://schemas.openxmlformats.org/spreadsheetml/2006/main">
  <authors>
    <author>Peter Lap</author>
    <author/>
    <author>Peter</author>
  </authors>
  <commentList>
    <comment ref="L2" authorId="0">
      <text>
        <r>
          <rPr>
            <b/>
            <sz val="8"/>
            <color indexed="81"/>
            <rFont val="Tahoma"/>
            <family val="2"/>
          </rPr>
          <t>Calculated from digital coefficients</t>
        </r>
      </text>
    </comment>
    <comment ref="B6" authorId="1">
      <text>
        <r>
          <rPr>
            <b/>
            <sz val="8"/>
            <color indexed="8"/>
            <rFont val="Tahoma"/>
            <family val="2"/>
          </rPr>
          <t>Sample frequency</t>
        </r>
      </text>
    </comment>
    <comment ref="B12" authorId="2">
      <text>
        <r>
          <rPr>
            <b/>
            <sz val="8"/>
            <color indexed="81"/>
            <rFont val="Tahoma"/>
            <family val="2"/>
          </rPr>
          <t>Reversed sign is absorbed in the coefficient. A' is used.</t>
        </r>
      </text>
    </comment>
    <comment ref="B13" authorId="2">
      <text>
        <r>
          <rPr>
            <b/>
            <sz val="8"/>
            <color indexed="81"/>
            <rFont val="Tahoma"/>
            <family val="2"/>
          </rPr>
          <t>Reversed sign is absorbed in the coefficient. A' is used.</t>
        </r>
      </text>
    </comment>
    <comment ref="B19" authorId="2">
      <text>
        <r>
          <rPr>
            <b/>
            <sz val="8"/>
            <color indexed="81"/>
            <rFont val="Tahoma"/>
            <family val="2"/>
          </rPr>
          <t>Status must be stable to get a usable digital filter</t>
        </r>
      </text>
    </comment>
  </commentList>
</comments>
</file>

<file path=xl/comments2.xml><?xml version="1.0" encoding="utf-8"?>
<comments xmlns="http://schemas.openxmlformats.org/spreadsheetml/2006/main">
  <authors>
    <author>Peter Lap</author>
    <author/>
    <author>Peter</author>
  </authors>
  <commentList>
    <comment ref="L2" authorId="0">
      <text>
        <r>
          <rPr>
            <b/>
            <sz val="8"/>
            <color indexed="81"/>
            <rFont val="Tahoma"/>
            <family val="2"/>
          </rPr>
          <t>Calculated from digital coefficients</t>
        </r>
      </text>
    </comment>
    <comment ref="B6" authorId="1">
      <text>
        <r>
          <rPr>
            <b/>
            <sz val="8"/>
            <color indexed="8"/>
            <rFont val="Tahoma"/>
            <family val="2"/>
          </rPr>
          <t>Sample frequency</t>
        </r>
      </text>
    </comment>
    <comment ref="B12" authorId="2">
      <text>
        <r>
          <rPr>
            <b/>
            <sz val="8"/>
            <color indexed="81"/>
            <rFont val="Tahoma"/>
            <family val="2"/>
          </rPr>
          <t>Reversed sign is absorbed in the coefficient. A' is used.</t>
        </r>
      </text>
    </comment>
    <comment ref="B13" authorId="2">
      <text>
        <r>
          <rPr>
            <b/>
            <sz val="8"/>
            <color indexed="81"/>
            <rFont val="Tahoma"/>
            <family val="2"/>
          </rPr>
          <t>Reversed sign is absorbed in the coefficient. A' is used.</t>
        </r>
      </text>
    </comment>
    <comment ref="B19" authorId="2">
      <text>
        <r>
          <rPr>
            <b/>
            <sz val="8"/>
            <color indexed="81"/>
            <rFont val="Tahoma"/>
            <family val="2"/>
          </rPr>
          <t>Status must be stable to get a usable digital filter</t>
        </r>
      </text>
    </comment>
  </commentList>
</comments>
</file>

<file path=xl/sharedStrings.xml><?xml version="1.0" encoding="utf-8"?>
<sst xmlns="http://schemas.openxmlformats.org/spreadsheetml/2006/main" count="143" uniqueCount="80">
  <si>
    <t>Hz</t>
  </si>
  <si>
    <t>Frequency</t>
  </si>
  <si>
    <t>dB</t>
  </si>
  <si>
    <t>Fs</t>
  </si>
  <si>
    <t>a0</t>
  </si>
  <si>
    <t>a1</t>
  </si>
  <si>
    <t>a2</t>
  </si>
  <si>
    <t>b0</t>
  </si>
  <si>
    <t>b1</t>
  </si>
  <si>
    <t>b2</t>
  </si>
  <si>
    <t>Status</t>
  </si>
  <si>
    <t>phi</t>
  </si>
  <si>
    <t>w</t>
  </si>
  <si>
    <t>Digital coefficients</t>
  </si>
  <si>
    <t>D</t>
  </si>
  <si>
    <t>real root1</t>
  </si>
  <si>
    <t>real root2</t>
  </si>
  <si>
    <t>real part</t>
  </si>
  <si>
    <t>i part</t>
  </si>
  <si>
    <t>magnitude</t>
  </si>
  <si>
    <t>Poles</t>
  </si>
  <si>
    <t>Zeros</t>
  </si>
  <si>
    <t>Freq.</t>
  </si>
  <si>
    <t>Q</t>
  </si>
  <si>
    <t>w0</t>
  </si>
  <si>
    <t>alpha</t>
  </si>
  <si>
    <t>Digital coefficients: supply to the</t>
  </si>
  <si>
    <t>MiniDSP plugin - advanced biquad</t>
  </si>
  <si>
    <t>Fill in parameters:</t>
  </si>
  <si>
    <t>Phase</t>
  </si>
  <si>
    <t>Group</t>
  </si>
  <si>
    <t>delay</t>
  </si>
  <si>
    <t>rad</t>
  </si>
  <si>
    <t>deg</t>
  </si>
  <si>
    <t>phase diff</t>
  </si>
  <si>
    <t>plot</t>
  </si>
  <si>
    <t>dummy scale</t>
  </si>
  <si>
    <r>
      <t>f</t>
    </r>
    <r>
      <rPr>
        <b/>
        <vertAlign val="subscript"/>
        <sz val="12"/>
        <color indexed="8"/>
        <rFont val="Calibri"/>
      </rPr>
      <t>peak</t>
    </r>
  </si>
  <si>
    <t>int</t>
  </si>
  <si>
    <t>cycles</t>
  </si>
  <si>
    <t>phase</t>
  </si>
  <si>
    <t>wrap</t>
  </si>
  <si>
    <t>peak value</t>
  </si>
  <si>
    <t>peak freq</t>
  </si>
  <si>
    <t>peak match</t>
  </si>
  <si>
    <t>freq</t>
  </si>
  <si>
    <t>asymmetrical</t>
  </si>
  <si>
    <t>asym</t>
  </si>
  <si>
    <t>APF spacing (8ve)*</t>
  </si>
  <si>
    <t>SETTINGS</t>
  </si>
  <si>
    <r>
      <t>f</t>
    </r>
    <r>
      <rPr>
        <b/>
        <vertAlign val="subscript"/>
        <sz val="12"/>
        <color indexed="8"/>
        <rFont val="Calibri"/>
      </rPr>
      <t>c</t>
    </r>
  </si>
  <si>
    <r>
      <t>Q</t>
    </r>
    <r>
      <rPr>
        <b/>
        <vertAlign val="subscript"/>
        <sz val="12"/>
        <color indexed="8"/>
        <rFont val="Calibri"/>
      </rPr>
      <t>start</t>
    </r>
  </si>
  <si>
    <r>
      <t>Q</t>
    </r>
    <r>
      <rPr>
        <b/>
        <vertAlign val="subscript"/>
        <sz val="12"/>
        <color indexed="8"/>
        <rFont val="Calibri"/>
      </rPr>
      <t>final</t>
    </r>
  </si>
  <si>
    <t>All Rights Reserved.</t>
  </si>
  <si>
    <t>info@merlijnvanveen.nl</t>
  </si>
  <si>
    <t>Copyright © 2017 Merlijn van Veen.</t>
  </si>
  <si>
    <t>asymmetry ratio</t>
  </si>
  <si>
    <t>* note:</t>
  </si>
  <si>
    <t>neg. value = neg. offset</t>
  </si>
  <si>
    <t>pos. value = pos. offset</t>
  </si>
  <si>
    <t>yellow</t>
  </si>
  <si>
    <t>cells are variables</t>
  </si>
  <si>
    <t>orange</t>
  </si>
  <si>
    <t>cells exclusively 0 or 1 (off/on)</t>
  </si>
  <si>
    <t>man. Invert</t>
  </si>
  <si>
    <t>manual mode</t>
  </si>
  <si>
    <t>LV A lin</t>
  </si>
  <si>
    <t>LV B log</t>
  </si>
  <si>
    <t>LV A log</t>
  </si>
  <si>
    <t>LV B lin</t>
  </si>
  <si>
    <t>B re</t>
  </si>
  <si>
    <t>B im</t>
  </si>
  <si>
    <t>Re sum</t>
  </si>
  <si>
    <t>Im sum</t>
  </si>
  <si>
    <t>ABS</t>
  </si>
  <si>
    <t>Log</t>
  </si>
  <si>
    <t>phase diff (rad)</t>
  </si>
  <si>
    <t>APF CH A</t>
  </si>
  <si>
    <t>APF CH B</t>
  </si>
  <si>
    <t>LV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</si>
</sst>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000000"/>
    <numFmt numFmtId="165" formatCode="0.00000000000000"/>
    <numFmt numFmtId="166" formatCode="0\ &quot;Hz&quot;"/>
    <numFmt numFmtId="169" formatCode="0.0\ &quot;dB&quot;"/>
  </numFmts>
  <fonts count="18" x14ac:knownFonts="1"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name val="Arial"/>
    </font>
    <font>
      <b/>
      <sz val="8"/>
      <color indexed="8"/>
      <name val="Tahoma"/>
      <family val="2"/>
    </font>
    <font>
      <b/>
      <sz val="8"/>
      <color indexed="81"/>
      <name val="Tahoma"/>
      <family val="2"/>
    </font>
    <font>
      <sz val="8"/>
      <name val="Calibri"/>
      <family val="2"/>
    </font>
    <font>
      <sz val="11"/>
      <color indexed="8"/>
      <name val="Calibri"/>
      <scheme val="minor"/>
    </font>
    <font>
      <sz val="10"/>
      <name val="Calibri"/>
      <scheme val="minor"/>
    </font>
    <font>
      <sz val="12"/>
      <color indexed="8"/>
      <name val="Calibri"/>
      <family val="2"/>
    </font>
    <font>
      <sz val="12"/>
      <color indexed="8"/>
      <name val="Calibri"/>
      <scheme val="minor"/>
    </font>
    <font>
      <b/>
      <sz val="12"/>
      <color indexed="8"/>
      <name val="Calibri"/>
    </font>
    <font>
      <b/>
      <vertAlign val="subscript"/>
      <sz val="12"/>
      <color indexed="8"/>
      <name val="Calibri"/>
    </font>
    <font>
      <b/>
      <sz val="12"/>
      <color theme="0"/>
      <name val="Calibri"/>
    </font>
    <font>
      <i/>
      <sz val="12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indexed="8"/>
      <name val="Calibri"/>
    </font>
    <font>
      <b/>
      <i/>
      <sz val="12"/>
      <color indexed="8"/>
      <name val="Calibri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3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/>
  </cellStyleXfs>
  <cellXfs count="45">
    <xf numFmtId="0" fontId="0" fillId="0" borderId="0" xfId="0"/>
    <xf numFmtId="0" fontId="6" fillId="0" borderId="0" xfId="0" applyFont="1" applyBorder="1"/>
    <xf numFmtId="165" fontId="6" fillId="0" borderId="0" xfId="0" applyNumberFormat="1" applyFont="1" applyBorder="1"/>
    <xf numFmtId="164" fontId="6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4" borderId="0" xfId="0" applyFont="1" applyFill="1" applyBorder="1"/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2" fontId="7" fillId="0" borderId="0" xfId="0" quotePrefix="1" applyNumberFormat="1" applyFont="1" applyBorder="1"/>
    <xf numFmtId="0" fontId="7" fillId="0" borderId="0" xfId="1" applyFont="1" applyBorder="1"/>
    <xf numFmtId="1" fontId="6" fillId="2" borderId="0" xfId="0" applyNumberFormat="1" applyFont="1" applyFill="1" applyBorder="1"/>
    <xf numFmtId="164" fontId="6" fillId="2" borderId="0" xfId="0" applyNumberFormat="1" applyFont="1" applyFill="1" applyBorder="1"/>
    <xf numFmtId="164" fontId="6" fillId="0" borderId="0" xfId="0" applyNumberFormat="1" applyFont="1" applyBorder="1"/>
    <xf numFmtId="0" fontId="6" fillId="3" borderId="0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8" fillId="0" borderId="0" xfId="0" applyFont="1"/>
    <xf numFmtId="0" fontId="9" fillId="0" borderId="0" xfId="0" applyFont="1" applyBorder="1"/>
    <xf numFmtId="0" fontId="8" fillId="5" borderId="0" xfId="0" applyFont="1" applyFill="1"/>
    <xf numFmtId="166" fontId="9" fillId="5" borderId="0" xfId="0" applyNumberFormat="1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8" fillId="5" borderId="1" xfId="0" applyFont="1" applyFill="1" applyBorder="1"/>
    <xf numFmtId="0" fontId="10" fillId="5" borderId="1" xfId="0" applyFont="1" applyFill="1" applyBorder="1"/>
    <xf numFmtId="0" fontId="10" fillId="5" borderId="0" xfId="0" applyFont="1" applyFill="1"/>
    <xf numFmtId="2" fontId="8" fillId="5" borderId="0" xfId="0" applyNumberFormat="1" applyFont="1" applyFill="1" applyAlignment="1">
      <alignment horizontal="center"/>
    </xf>
    <xf numFmtId="0" fontId="12" fillId="8" borderId="1" xfId="0" applyFont="1" applyFill="1" applyBorder="1"/>
    <xf numFmtId="0" fontId="12" fillId="9" borderId="1" xfId="0" applyFont="1" applyFill="1" applyBorder="1"/>
    <xf numFmtId="0" fontId="1" fillId="5" borderId="0" xfId="0" applyFont="1" applyFill="1" applyProtection="1"/>
    <xf numFmtId="0" fontId="13" fillId="5" borderId="0" xfId="0" applyFont="1" applyFill="1" applyProtection="1"/>
    <xf numFmtId="0" fontId="15" fillId="5" borderId="0" xfId="2" applyFont="1" applyFill="1" applyProtection="1"/>
    <xf numFmtId="0" fontId="16" fillId="5" borderId="0" xfId="0" applyFont="1" applyFill="1"/>
    <xf numFmtId="0" fontId="17" fillId="5" borderId="0" xfId="0" applyFont="1" applyFill="1"/>
    <xf numFmtId="0" fontId="16" fillId="6" borderId="0" xfId="0" applyFont="1" applyFill="1" applyAlignment="1">
      <alignment horizontal="right"/>
    </xf>
    <xf numFmtId="0" fontId="16" fillId="7" borderId="0" xfId="0" applyFont="1" applyFill="1" applyAlignment="1">
      <alignment horizontal="right"/>
    </xf>
    <xf numFmtId="166" fontId="9" fillId="6" borderId="0" xfId="0" applyNumberFormat="1" applyFont="1" applyFill="1" applyBorder="1" applyAlignment="1" applyProtection="1">
      <alignment horizontal="center"/>
      <protection locked="0"/>
    </xf>
    <xf numFmtId="0" fontId="9" fillId="6" borderId="0" xfId="0" applyFont="1" applyFill="1" applyBorder="1" applyAlignment="1" applyProtection="1">
      <alignment horizontal="center"/>
      <protection locked="0"/>
    </xf>
    <xf numFmtId="0" fontId="8" fillId="6" borderId="0" xfId="0" applyFont="1" applyFill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center"/>
      <protection locked="0"/>
    </xf>
    <xf numFmtId="166" fontId="8" fillId="6" borderId="0" xfId="0" applyNumberFormat="1" applyFont="1" applyFill="1" applyAlignment="1" applyProtection="1">
      <alignment horizontal="center"/>
      <protection locked="0"/>
    </xf>
    <xf numFmtId="2" fontId="8" fillId="6" borderId="0" xfId="0" applyNumberFormat="1" applyFont="1" applyFill="1" applyAlignment="1" applyProtection="1">
      <alignment horizontal="center"/>
      <protection locked="0"/>
    </xf>
    <xf numFmtId="0" fontId="6" fillId="0" borderId="0" xfId="0" applyFont="1" applyBorder="1" applyAlignment="1">
      <alignment wrapText="1"/>
    </xf>
    <xf numFmtId="0" fontId="12" fillId="9" borderId="1" xfId="0" applyFont="1" applyFill="1" applyBorder="1" applyAlignment="1">
      <alignment horizontal="right"/>
    </xf>
    <xf numFmtId="0" fontId="12" fillId="8" borderId="1" xfId="0" applyFont="1" applyFill="1" applyBorder="1" applyAlignment="1">
      <alignment horizontal="right"/>
    </xf>
    <xf numFmtId="169" fontId="0" fillId="6" borderId="1" xfId="0" applyNumberFormat="1" applyFill="1" applyBorder="1" applyAlignment="1" applyProtection="1">
      <alignment horizontal="center"/>
      <protection locked="0"/>
    </xf>
  </cellXfs>
  <cellStyles count="3">
    <cellStyle name="Hyperlink" xfId="2" builtinId="8"/>
    <cellStyle name="Normal" xfId="0" builtinId="0"/>
    <cellStyle name="Standaard_Bi Quad_3" xfId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8000"/>
      <color rgb="FF0000FF"/>
      <color rgb="FFC3D6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Relationship Id="rId3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Relationship Id="rId3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Relationship Id="rId3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Relationship Id="rId3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Calc!$AB$2</c:f>
          <c:strCache>
            <c:ptCount val="1"/>
            <c:pt idx="0">
              <c:v>CH A | fc = 707 Hz | Q = 1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APF_A!$I$4:$I$484</c:f>
              <c:numCache>
                <c:formatCode>General</c:formatCode>
                <c:ptCount val="481"/>
                <c:pt idx="0">
                  <c:v>20.0</c:v>
                </c:pt>
                <c:pt idx="1">
                  <c:v>20.28990416137472</c:v>
                </c:pt>
                <c:pt idx="2">
                  <c:v>20.58401054388856</c:v>
                </c:pt>
                <c:pt idx="3">
                  <c:v>20.88238005961129</c:v>
                </c:pt>
                <c:pt idx="4">
                  <c:v>21.18507450354578</c:v>
                </c:pt>
                <c:pt idx="5">
                  <c:v>21.49215656642635</c:v>
                </c:pt>
                <c:pt idx="6">
                  <c:v>21.80368984770255</c:v>
                </c:pt>
                <c:pt idx="7">
                  <c:v>22.11973886871119</c:v>
                </c:pt>
                <c:pt idx="8">
                  <c:v>22.44036908603927</c:v>
                </c:pt>
                <c:pt idx="9">
                  <c:v>22.76564690508064</c:v>
                </c:pt>
                <c:pt idx="10">
                  <c:v>23.09563969378917</c:v>
                </c:pt>
                <c:pt idx="11">
                  <c:v>23.4304157966312</c:v>
                </c:pt>
                <c:pt idx="12">
                  <c:v>23.77004454874037</c:v>
                </c:pt>
                <c:pt idx="13">
                  <c:v>24.11459629027749</c:v>
                </c:pt>
                <c:pt idx="14">
                  <c:v>24.46414238099863</c:v>
                </c:pt>
                <c:pt idx="15">
                  <c:v>24.81875521503439</c:v>
                </c:pt>
                <c:pt idx="16">
                  <c:v>25.17850823588335</c:v>
                </c:pt>
                <c:pt idx="17">
                  <c:v>25.54347595162286</c:v>
                </c:pt>
                <c:pt idx="18">
                  <c:v>25.91373395034039</c:v>
                </c:pt>
                <c:pt idx="19">
                  <c:v>26.28935891578844</c:v>
                </c:pt>
                <c:pt idx="20">
                  <c:v>26.67042864326648</c:v>
                </c:pt>
                <c:pt idx="21">
                  <c:v>27.05702205573301</c:v>
                </c:pt>
                <c:pt idx="22">
                  <c:v>27.44921922015124</c:v>
                </c:pt>
                <c:pt idx="23">
                  <c:v>27.84710136407168</c:v>
                </c:pt>
                <c:pt idx="24">
                  <c:v>28.25075089245509</c:v>
                </c:pt>
                <c:pt idx="25">
                  <c:v>28.66025140473926</c:v>
                </c:pt>
                <c:pt idx="26">
                  <c:v>29.07568771215324</c:v>
                </c:pt>
                <c:pt idx="27">
                  <c:v>29.49714585528249</c:v>
                </c:pt>
                <c:pt idx="28">
                  <c:v>29.92471312188867</c:v>
                </c:pt>
                <c:pt idx="29">
                  <c:v>30.35847806498768</c:v>
                </c:pt>
                <c:pt idx="30">
                  <c:v>30.79853052118984</c:v>
                </c:pt>
                <c:pt idx="31">
                  <c:v>31.24496162930581</c:v>
                </c:pt>
                <c:pt idx="32">
                  <c:v>31.69786384922227</c:v>
                </c:pt>
                <c:pt idx="33">
                  <c:v>32.15733098105122</c:v>
                </c:pt>
                <c:pt idx="34">
                  <c:v>32.62345818455676</c:v>
                </c:pt>
                <c:pt idx="35">
                  <c:v>33.09634199886363</c:v>
                </c:pt>
                <c:pt idx="36">
                  <c:v>33.57608036245121</c:v>
                </c:pt>
                <c:pt idx="37">
                  <c:v>34.06277263343754</c:v>
                </c:pt>
                <c:pt idx="38">
                  <c:v>34.55651961015727</c:v>
                </c:pt>
                <c:pt idx="39">
                  <c:v>35.05742355203785</c:v>
                </c:pt>
                <c:pt idx="40">
                  <c:v>35.56558820077845</c:v>
                </c:pt>
                <c:pt idx="41">
                  <c:v>36.08111880183572</c:v>
                </c:pt>
                <c:pt idx="42">
                  <c:v>36.60412212622112</c:v>
                </c:pt>
                <c:pt idx="43">
                  <c:v>37.13470649261412</c:v>
                </c:pt>
                <c:pt idx="44">
                  <c:v>37.67298178979602</c:v>
                </c:pt>
                <c:pt idx="45">
                  <c:v>38.21905949940881</c:v>
                </c:pt>
                <c:pt idx="46">
                  <c:v>38.77305271904414</c:v>
                </c:pt>
                <c:pt idx="47">
                  <c:v>39.33507618566677</c:v>
                </c:pt>
                <c:pt idx="48">
                  <c:v>39.90524629937759</c:v>
                </c:pt>
                <c:pt idx="49">
                  <c:v>40.48368114752123</c:v>
                </c:pt>
                <c:pt idx="50">
                  <c:v>41.07050052914293</c:v>
                </c:pt>
                <c:pt idx="51">
                  <c:v>41.6658259798</c:v>
                </c:pt>
                <c:pt idx="52">
                  <c:v>42.26978079673294</c:v>
                </c:pt>
                <c:pt idx="53">
                  <c:v>42.88249006440145</c:v>
                </c:pt>
                <c:pt idx="54">
                  <c:v>43.50408068039046</c:v>
                </c:pt>
                <c:pt idx="55">
                  <c:v>44.1346813816918</c:v>
                </c:pt>
                <c:pt idx="56">
                  <c:v>44.77442277136679</c:v>
                </c:pt>
                <c:pt idx="57">
                  <c:v>45.42343734559532</c:v>
                </c:pt>
                <c:pt idx="58">
                  <c:v>46.08185952111691</c:v>
                </c:pt>
                <c:pt idx="59">
                  <c:v>46.74982566306977</c:v>
                </c:pt>
                <c:pt idx="60">
                  <c:v>47.42747411323311</c:v>
                </c:pt>
                <c:pt idx="61">
                  <c:v>48.11494521867901</c:v>
                </c:pt>
                <c:pt idx="62">
                  <c:v>48.81238136083961</c:v>
                </c:pt>
                <c:pt idx="63">
                  <c:v>49.51992698499548</c:v>
                </c:pt>
                <c:pt idx="64">
                  <c:v>50.23772863019161</c:v>
                </c:pt>
                <c:pt idx="65">
                  <c:v>50.96593495958694</c:v>
                </c:pt>
                <c:pt idx="66">
                  <c:v>51.70469679124381</c:v>
                </c:pt>
                <c:pt idx="67">
                  <c:v>52.45416712936382</c:v>
                </c:pt>
                <c:pt idx="68">
                  <c:v>53.2145011959762</c:v>
                </c:pt>
                <c:pt idx="69">
                  <c:v>53.98585646308588</c:v>
                </c:pt>
                <c:pt idx="70">
                  <c:v>54.76839268528722</c:v>
                </c:pt>
                <c:pt idx="71">
                  <c:v>55.5622719328507</c:v>
                </c:pt>
                <c:pt idx="72">
                  <c:v>56.36765862528908</c:v>
                </c:pt>
                <c:pt idx="73">
                  <c:v>57.18471956541013</c:v>
                </c:pt>
                <c:pt idx="74">
                  <c:v>58.01362397386309</c:v>
                </c:pt>
                <c:pt idx="75">
                  <c:v>58.85454352418564</c:v>
                </c:pt>
                <c:pt idx="76">
                  <c:v>59.7076523783592</c:v>
                </c:pt>
                <c:pt idx="77">
                  <c:v>60.57312722287927</c:v>
                </c:pt>
                <c:pt idx="78">
                  <c:v>61.45114730534893</c:v>
                </c:pt>
                <c:pt idx="79">
                  <c:v>62.34189447160253</c:v>
                </c:pt>
                <c:pt idx="80">
                  <c:v>63.2455532033676</c:v>
                </c:pt>
                <c:pt idx="81">
                  <c:v>64.16231065647273</c:v>
                </c:pt>
                <c:pt idx="82">
                  <c:v>65.09235669960917</c:v>
                </c:pt>
                <c:pt idx="83">
                  <c:v>66.03588395365441</c:v>
                </c:pt>
                <c:pt idx="84">
                  <c:v>66.99308783156555</c:v>
                </c:pt>
                <c:pt idx="85">
                  <c:v>67.9641665788512</c:v>
                </c:pt>
                <c:pt idx="86">
                  <c:v>68.94932131462987</c:v>
                </c:pt>
                <c:pt idx="87">
                  <c:v>69.94875607328356</c:v>
                </c:pt>
                <c:pt idx="88">
                  <c:v>70.96267784671511</c:v>
                </c:pt>
                <c:pt idx="89">
                  <c:v>71.9912966272179</c:v>
                </c:pt>
                <c:pt idx="90">
                  <c:v>73.03482545096754</c:v>
                </c:pt>
                <c:pt idx="91">
                  <c:v>74.09348044214314</c:v>
                </c:pt>
                <c:pt idx="92">
                  <c:v>75.16748085768884</c:v>
                </c:pt>
                <c:pt idx="93">
                  <c:v>76.25704913272378</c:v>
                </c:pt>
                <c:pt idx="94">
                  <c:v>77.36241092661045</c:v>
                </c:pt>
                <c:pt idx="95">
                  <c:v>78.48379516969072</c:v>
                </c:pt>
                <c:pt idx="96">
                  <c:v>79.62143411069945</c:v>
                </c:pt>
                <c:pt idx="97">
                  <c:v>80.7755633648652</c:v>
                </c:pt>
                <c:pt idx="98">
                  <c:v>81.9464219627083</c:v>
                </c:pt>
                <c:pt idx="99">
                  <c:v>83.1342523995462</c:v>
                </c:pt>
                <c:pt idx="100">
                  <c:v>84.33930068571646</c:v>
                </c:pt>
                <c:pt idx="101">
                  <c:v>85.56181639752764</c:v>
                </c:pt>
                <c:pt idx="102">
                  <c:v>86.80205272894878</c:v>
                </c:pt>
                <c:pt idx="103">
                  <c:v>88.0602665440483</c:v>
                </c:pt>
                <c:pt idx="104">
                  <c:v>89.33671843019263</c:v>
                </c:pt>
                <c:pt idx="105">
                  <c:v>90.63167275201637</c:v>
                </c:pt>
                <c:pt idx="106">
                  <c:v>91.94539770617445</c:v>
                </c:pt>
                <c:pt idx="107">
                  <c:v>93.27816537688813</c:v>
                </c:pt>
                <c:pt idx="108">
                  <c:v>94.63025179229611</c:v>
                </c:pt>
                <c:pt idx="109">
                  <c:v>96.00193698162232</c:v>
                </c:pt>
                <c:pt idx="110">
                  <c:v>97.39350503317263</c:v>
                </c:pt>
                <c:pt idx="111">
                  <c:v>98.80524415317197</c:v>
                </c:pt>
                <c:pt idx="112">
                  <c:v>100.2374467254545</c:v>
                </c:pt>
                <c:pt idx="113">
                  <c:v>101.6904093720188</c:v>
                </c:pt>
                <c:pt idx="114">
                  <c:v>103.1644330144612</c:v>
                </c:pt>
                <c:pt idx="115">
                  <c:v>104.659822936299</c:v>
                </c:pt>
                <c:pt idx="116">
                  <c:v>106.1768888461977</c:v>
                </c:pt>
                <c:pt idx="117">
                  <c:v>107.7159449421144</c:v>
                </c:pt>
                <c:pt idx="118">
                  <c:v>109.2773099763709</c:v>
                </c:pt>
                <c:pt idx="119">
                  <c:v>110.8613073216701</c:v>
                </c:pt>
                <c:pt idx="120">
                  <c:v>112.4682650380698</c:v>
                </c:pt>
                <c:pt idx="121">
                  <c:v>114.0985159409264</c:v>
                </c:pt>
                <c:pt idx="122">
                  <c:v>115.7523976698241</c:v>
                </c:pt>
                <c:pt idx="123">
                  <c:v>117.4302527585033</c:v>
                </c:pt>
                <c:pt idx="124">
                  <c:v>119.1324287058021</c:v>
                </c:pt>
                <c:pt idx="125">
                  <c:v>120.8592780476266</c:v>
                </c:pt>
                <c:pt idx="126">
                  <c:v>122.6111584299641</c:v>
                </c:pt>
                <c:pt idx="127">
                  <c:v>124.3884326829552</c:v>
                </c:pt>
                <c:pt idx="128">
                  <c:v>126.1914688960387</c:v>
                </c:pt>
                <c:pt idx="129">
                  <c:v>128.0206404941862</c:v>
                </c:pt>
                <c:pt idx="130">
                  <c:v>129.8763263152423</c:v>
                </c:pt>
                <c:pt idx="131">
                  <c:v>131.7589106883848</c:v>
                </c:pt>
                <c:pt idx="132">
                  <c:v>133.6687835137229</c:v>
                </c:pt>
                <c:pt idx="133">
                  <c:v>135.6063403430492</c:v>
                </c:pt>
                <c:pt idx="134">
                  <c:v>137.5719824617616</c:v>
                </c:pt>
                <c:pt idx="135">
                  <c:v>139.5661169719733</c:v>
                </c:pt>
                <c:pt idx="136">
                  <c:v>141.5891568768276</c:v>
                </c:pt>
                <c:pt idx="137">
                  <c:v>143.6415211660341</c:v>
                </c:pt>
                <c:pt idx="138">
                  <c:v>145.7236349026456</c:v>
                </c:pt>
                <c:pt idx="139">
                  <c:v>147.835929311092</c:v>
                </c:pt>
                <c:pt idx="140">
                  <c:v>149.9788418664912</c:v>
                </c:pt>
                <c:pt idx="141">
                  <c:v>152.152816385254</c:v>
                </c:pt>
                <c:pt idx="142">
                  <c:v>154.3583031170025</c:v>
                </c:pt>
                <c:pt idx="143">
                  <c:v>156.5957588378205</c:v>
                </c:pt>
                <c:pt idx="144">
                  <c:v>158.8656469448563</c:v>
                </c:pt>
                <c:pt idx="145">
                  <c:v>161.1684375522963</c:v>
                </c:pt>
                <c:pt idx="146">
                  <c:v>163.50460758873</c:v>
                </c:pt>
                <c:pt idx="147">
                  <c:v>165.8746408959257</c:v>
                </c:pt>
                <c:pt idx="148">
                  <c:v>168.2790283290391</c:v>
                </c:pt>
                <c:pt idx="149">
                  <c:v>170.7182678582733</c:v>
                </c:pt>
                <c:pt idx="150">
                  <c:v>173.1928646720131</c:v>
                </c:pt>
                <c:pt idx="151">
                  <c:v>175.7033312814544</c:v>
                </c:pt>
                <c:pt idx="152">
                  <c:v>178.2501876267492</c:v>
                </c:pt>
                <c:pt idx="153">
                  <c:v>180.8339611846901</c:v>
                </c:pt>
                <c:pt idx="154">
                  <c:v>183.455187077956</c:v>
                </c:pt>
                <c:pt idx="155">
                  <c:v>186.1144081859398</c:v>
                </c:pt>
                <c:pt idx="156">
                  <c:v>188.8121752571847</c:v>
                </c:pt>
                <c:pt idx="157">
                  <c:v>191.5490470234482</c:v>
                </c:pt>
                <c:pt idx="158">
                  <c:v>194.3255903154213</c:v>
                </c:pt>
                <c:pt idx="159">
                  <c:v>197.1423801801233</c:v>
                </c:pt>
                <c:pt idx="160">
                  <c:v>200.0</c:v>
                </c:pt>
                <c:pt idx="161">
                  <c:v>202.8990416137474</c:v>
                </c:pt>
                <c:pt idx="162">
                  <c:v>205.8401054388856</c:v>
                </c:pt>
                <c:pt idx="163">
                  <c:v>208.823800596113</c:v>
                </c:pt>
                <c:pt idx="164">
                  <c:v>211.8507450354578</c:v>
                </c:pt>
                <c:pt idx="165">
                  <c:v>214.9215656642636</c:v>
                </c:pt>
                <c:pt idx="166">
                  <c:v>218.0368984770256</c:v>
                </c:pt>
                <c:pt idx="167">
                  <c:v>221.197388687112</c:v>
                </c:pt>
                <c:pt idx="168">
                  <c:v>224.4036908603927</c:v>
                </c:pt>
                <c:pt idx="169">
                  <c:v>227.6564690508064</c:v>
                </c:pt>
                <c:pt idx="170">
                  <c:v>230.9563969378917</c:v>
                </c:pt>
                <c:pt idx="171">
                  <c:v>234.3041579663121</c:v>
                </c:pt>
                <c:pt idx="172">
                  <c:v>237.7004454874037</c:v>
                </c:pt>
                <c:pt idx="173">
                  <c:v>241.1459629027749</c:v>
                </c:pt>
                <c:pt idx="174">
                  <c:v>244.6414238099863</c:v>
                </c:pt>
                <c:pt idx="175">
                  <c:v>248.187552150344</c:v>
                </c:pt>
                <c:pt idx="176">
                  <c:v>251.7850823588336</c:v>
                </c:pt>
                <c:pt idx="177">
                  <c:v>255.4347595162286</c:v>
                </c:pt>
                <c:pt idx="178">
                  <c:v>259.137339503404</c:v>
                </c:pt>
                <c:pt idx="179">
                  <c:v>262.8935891578844</c:v>
                </c:pt>
                <c:pt idx="180">
                  <c:v>266.704286432665</c:v>
                </c:pt>
                <c:pt idx="181">
                  <c:v>270.5702205573301</c:v>
                </c:pt>
                <c:pt idx="182">
                  <c:v>274.4921922015125</c:v>
                </c:pt>
                <c:pt idx="183">
                  <c:v>278.4710136407169</c:v>
                </c:pt>
                <c:pt idx="184">
                  <c:v>282.5075089245508</c:v>
                </c:pt>
                <c:pt idx="185">
                  <c:v>286.6025140473926</c:v>
                </c:pt>
                <c:pt idx="186">
                  <c:v>290.7568771215325</c:v>
                </c:pt>
                <c:pt idx="187">
                  <c:v>294.9714585528249</c:v>
                </c:pt>
                <c:pt idx="188">
                  <c:v>299.2471312188868</c:v>
                </c:pt>
                <c:pt idx="189">
                  <c:v>303.584780649877</c:v>
                </c:pt>
                <c:pt idx="190">
                  <c:v>307.9853052118984</c:v>
                </c:pt>
                <c:pt idx="191">
                  <c:v>312.4496162930582</c:v>
                </c:pt>
                <c:pt idx="192">
                  <c:v>316.9786384922227</c:v>
                </c:pt>
                <c:pt idx="193">
                  <c:v>321.5733098105123</c:v>
                </c:pt>
                <c:pt idx="194">
                  <c:v>326.2345818455677</c:v>
                </c:pt>
                <c:pt idx="195">
                  <c:v>330.9634199886364</c:v>
                </c:pt>
                <c:pt idx="196">
                  <c:v>335.7608036245121</c:v>
                </c:pt>
                <c:pt idx="197">
                  <c:v>340.6277263343754</c:v>
                </c:pt>
                <c:pt idx="198">
                  <c:v>345.5651961015727</c:v>
                </c:pt>
                <c:pt idx="199">
                  <c:v>350.5742355203786</c:v>
                </c:pt>
                <c:pt idx="200">
                  <c:v>355.6558820077847</c:v>
                </c:pt>
                <c:pt idx="201">
                  <c:v>360.8111880183574</c:v>
                </c:pt>
                <c:pt idx="202">
                  <c:v>366.0412212622114</c:v>
                </c:pt>
                <c:pt idx="203">
                  <c:v>371.3470649261413</c:v>
                </c:pt>
                <c:pt idx="204">
                  <c:v>376.7298178979602</c:v>
                </c:pt>
                <c:pt idx="205">
                  <c:v>382.1905949940881</c:v>
                </c:pt>
                <c:pt idx="206">
                  <c:v>387.7305271904416</c:v>
                </c:pt>
                <c:pt idx="207">
                  <c:v>393.3507618566677</c:v>
                </c:pt>
                <c:pt idx="208">
                  <c:v>399.052462993776</c:v>
                </c:pt>
                <c:pt idx="209">
                  <c:v>404.8368114752123</c:v>
                </c:pt>
                <c:pt idx="210">
                  <c:v>410.7050052914293</c:v>
                </c:pt>
                <c:pt idx="211">
                  <c:v>416.658259798</c:v>
                </c:pt>
                <c:pt idx="212">
                  <c:v>422.6978079673295</c:v>
                </c:pt>
                <c:pt idx="213">
                  <c:v>428.8249006440147</c:v>
                </c:pt>
                <c:pt idx="214">
                  <c:v>435.0408068039046</c:v>
                </c:pt>
                <c:pt idx="215">
                  <c:v>441.3468138169182</c:v>
                </c:pt>
                <c:pt idx="216">
                  <c:v>447.744227713668</c:v>
                </c:pt>
                <c:pt idx="217">
                  <c:v>454.2343734559532</c:v>
                </c:pt>
                <c:pt idx="218">
                  <c:v>460.8185952111693</c:v>
                </c:pt>
                <c:pt idx="219">
                  <c:v>467.4982566306978</c:v>
                </c:pt>
                <c:pt idx="220">
                  <c:v>474.2747411323312</c:v>
                </c:pt>
                <c:pt idx="221">
                  <c:v>481.1494521867904</c:v>
                </c:pt>
                <c:pt idx="222">
                  <c:v>488.1238136083961</c:v>
                </c:pt>
                <c:pt idx="223">
                  <c:v>495.199269849955</c:v>
                </c:pt>
                <c:pt idx="224">
                  <c:v>502.377286301916</c:v>
                </c:pt>
                <c:pt idx="225">
                  <c:v>509.6593495958694</c:v>
                </c:pt>
                <c:pt idx="226">
                  <c:v>517.0469679124385</c:v>
                </c:pt>
                <c:pt idx="227">
                  <c:v>524.5416712936382</c:v>
                </c:pt>
                <c:pt idx="228">
                  <c:v>532.1450119597623</c:v>
                </c:pt>
                <c:pt idx="229">
                  <c:v>539.8585646308588</c:v>
                </c:pt>
                <c:pt idx="230">
                  <c:v>547.6839268528725</c:v>
                </c:pt>
                <c:pt idx="231">
                  <c:v>555.6227193285074</c:v>
                </c:pt>
                <c:pt idx="232">
                  <c:v>563.676586252891</c:v>
                </c:pt>
                <c:pt idx="233">
                  <c:v>571.8471956541015</c:v>
                </c:pt>
                <c:pt idx="234">
                  <c:v>580.136239738631</c:v>
                </c:pt>
                <c:pt idx="235">
                  <c:v>588.5454352418564</c:v>
                </c:pt>
                <c:pt idx="236">
                  <c:v>597.0765237835923</c:v>
                </c:pt>
                <c:pt idx="237">
                  <c:v>605.7312722287928</c:v>
                </c:pt>
                <c:pt idx="238">
                  <c:v>614.5114730534896</c:v>
                </c:pt>
                <c:pt idx="239">
                  <c:v>623.4189447160251</c:v>
                </c:pt>
                <c:pt idx="240">
                  <c:v>632.455532033676</c:v>
                </c:pt>
                <c:pt idx="241">
                  <c:v>641.6231065647276</c:v>
                </c:pt>
                <c:pt idx="242">
                  <c:v>650.9235669960918</c:v>
                </c:pt>
                <c:pt idx="243">
                  <c:v>660.3588395365443</c:v>
                </c:pt>
                <c:pt idx="244">
                  <c:v>669.9308783156552</c:v>
                </c:pt>
                <c:pt idx="245">
                  <c:v>679.6416657885122</c:v>
                </c:pt>
                <c:pt idx="246">
                  <c:v>689.493213146299</c:v>
                </c:pt>
                <c:pt idx="247">
                  <c:v>699.4875607328361</c:v>
                </c:pt>
                <c:pt idx="248">
                  <c:v>709.626778467151</c:v>
                </c:pt>
                <c:pt idx="249">
                  <c:v>719.9129662721793</c:v>
                </c:pt>
                <c:pt idx="250">
                  <c:v>730.3482545096756</c:v>
                </c:pt>
                <c:pt idx="251">
                  <c:v>740.9348044214317</c:v>
                </c:pt>
                <c:pt idx="252">
                  <c:v>751.6748085768883</c:v>
                </c:pt>
                <c:pt idx="253">
                  <c:v>762.570491327238</c:v>
                </c:pt>
                <c:pt idx="254">
                  <c:v>773.6241092661043</c:v>
                </c:pt>
                <c:pt idx="255">
                  <c:v>784.8379516969073</c:v>
                </c:pt>
                <c:pt idx="256">
                  <c:v>796.214341106995</c:v>
                </c:pt>
                <c:pt idx="257">
                  <c:v>807.755633648652</c:v>
                </c:pt>
                <c:pt idx="258">
                  <c:v>819.4642196270834</c:v>
                </c:pt>
                <c:pt idx="259">
                  <c:v>831.3425239954621</c:v>
                </c:pt>
                <c:pt idx="260">
                  <c:v>843.3930068571648</c:v>
                </c:pt>
                <c:pt idx="261">
                  <c:v>855.6181639752763</c:v>
                </c:pt>
                <c:pt idx="262">
                  <c:v>868.020527289488</c:v>
                </c:pt>
                <c:pt idx="263">
                  <c:v>880.6026654404831</c:v>
                </c:pt>
                <c:pt idx="264">
                  <c:v>893.3671843019265</c:v>
                </c:pt>
                <c:pt idx="265">
                  <c:v>906.3167275201637</c:v>
                </c:pt>
                <c:pt idx="266">
                  <c:v>919.453977061745</c:v>
                </c:pt>
                <c:pt idx="267">
                  <c:v>932.7816537688812</c:v>
                </c:pt>
                <c:pt idx="268">
                  <c:v>946.3025179229613</c:v>
                </c:pt>
                <c:pt idx="269">
                  <c:v>960.0193698162235</c:v>
                </c:pt>
                <c:pt idx="270">
                  <c:v>973.9350503317266</c:v>
                </c:pt>
                <c:pt idx="271">
                  <c:v>988.0524415317202</c:v>
                </c:pt>
                <c:pt idx="272">
                  <c:v>1002.374467254545</c:v>
                </c:pt>
                <c:pt idx="273">
                  <c:v>1016.904093720188</c:v>
                </c:pt>
                <c:pt idx="274">
                  <c:v>1031.644330144611</c:v>
                </c:pt>
                <c:pt idx="275">
                  <c:v>1046.59822936299</c:v>
                </c:pt>
                <c:pt idx="276">
                  <c:v>1061.768888461977</c:v>
                </c:pt>
                <c:pt idx="277">
                  <c:v>1077.159449421144</c:v>
                </c:pt>
                <c:pt idx="278">
                  <c:v>1092.773099763709</c:v>
                </c:pt>
                <c:pt idx="279">
                  <c:v>1108.613073216701</c:v>
                </c:pt>
                <c:pt idx="280">
                  <c:v>1124.682650380698</c:v>
                </c:pt>
                <c:pt idx="281">
                  <c:v>1140.985159409265</c:v>
                </c:pt>
                <c:pt idx="282">
                  <c:v>1157.523976698241</c:v>
                </c:pt>
                <c:pt idx="283">
                  <c:v>1174.302527585034</c:v>
                </c:pt>
                <c:pt idx="284">
                  <c:v>1191.324287058021</c:v>
                </c:pt>
                <c:pt idx="285">
                  <c:v>1208.592780476267</c:v>
                </c:pt>
                <c:pt idx="286">
                  <c:v>1226.111584299642</c:v>
                </c:pt>
                <c:pt idx="287">
                  <c:v>1243.884326829553</c:v>
                </c:pt>
                <c:pt idx="288">
                  <c:v>1261.914688960387</c:v>
                </c:pt>
                <c:pt idx="289">
                  <c:v>1280.206404941862</c:v>
                </c:pt>
                <c:pt idx="290">
                  <c:v>1298.763263152423</c:v>
                </c:pt>
                <c:pt idx="291">
                  <c:v>1317.589106883848</c:v>
                </c:pt>
                <c:pt idx="292">
                  <c:v>1336.68783513723</c:v>
                </c:pt>
                <c:pt idx="293">
                  <c:v>1356.063403430492</c:v>
                </c:pt>
                <c:pt idx="294">
                  <c:v>1375.719824617615</c:v>
                </c:pt>
                <c:pt idx="295">
                  <c:v>1395.661169719733</c:v>
                </c:pt>
                <c:pt idx="296">
                  <c:v>1415.891568768277</c:v>
                </c:pt>
                <c:pt idx="297">
                  <c:v>1436.415211660341</c:v>
                </c:pt>
                <c:pt idx="298">
                  <c:v>1457.236349026457</c:v>
                </c:pt>
                <c:pt idx="299">
                  <c:v>1478.359293110919</c:v>
                </c:pt>
                <c:pt idx="300">
                  <c:v>1499.788418664913</c:v>
                </c:pt>
                <c:pt idx="301">
                  <c:v>1521.528163852541</c:v>
                </c:pt>
                <c:pt idx="302">
                  <c:v>1543.583031170026</c:v>
                </c:pt>
                <c:pt idx="303">
                  <c:v>1565.957588378206</c:v>
                </c:pt>
                <c:pt idx="304">
                  <c:v>1588.656469448564</c:v>
                </c:pt>
                <c:pt idx="305">
                  <c:v>1611.684375522964</c:v>
                </c:pt>
                <c:pt idx="306">
                  <c:v>1635.046075887301</c:v>
                </c:pt>
                <c:pt idx="307">
                  <c:v>1658.746408959257</c:v>
                </c:pt>
                <c:pt idx="308">
                  <c:v>1682.790283290391</c:v>
                </c:pt>
                <c:pt idx="309">
                  <c:v>1707.182678582732</c:v>
                </c:pt>
                <c:pt idx="310">
                  <c:v>1731.928646720131</c:v>
                </c:pt>
                <c:pt idx="311">
                  <c:v>1757.033312814545</c:v>
                </c:pt>
                <c:pt idx="312">
                  <c:v>1782.501876267491</c:v>
                </c:pt>
                <c:pt idx="313">
                  <c:v>1808.339611846902</c:v>
                </c:pt>
                <c:pt idx="314">
                  <c:v>1834.55187077956</c:v>
                </c:pt>
                <c:pt idx="315">
                  <c:v>1861.144081859399</c:v>
                </c:pt>
                <c:pt idx="316">
                  <c:v>1888.121752571848</c:v>
                </c:pt>
                <c:pt idx="317">
                  <c:v>1915.490470234484</c:v>
                </c:pt>
                <c:pt idx="318">
                  <c:v>1943.255903154213</c:v>
                </c:pt>
                <c:pt idx="319">
                  <c:v>1971.423801801233</c:v>
                </c:pt>
                <c:pt idx="320">
                  <c:v>2000.0</c:v>
                </c:pt>
                <c:pt idx="321">
                  <c:v>2028.990416137473</c:v>
                </c:pt>
                <c:pt idx="322">
                  <c:v>2058.401054388859</c:v>
                </c:pt>
                <c:pt idx="323">
                  <c:v>2088.238005961129</c:v>
                </c:pt>
                <c:pt idx="324">
                  <c:v>2118.507450354578</c:v>
                </c:pt>
                <c:pt idx="325">
                  <c:v>2149.215656642636</c:v>
                </c:pt>
                <c:pt idx="326">
                  <c:v>2180.368984770258</c:v>
                </c:pt>
                <c:pt idx="327">
                  <c:v>2211.973886871121</c:v>
                </c:pt>
                <c:pt idx="328">
                  <c:v>2244.036908603927</c:v>
                </c:pt>
                <c:pt idx="329">
                  <c:v>2276.564690508064</c:v>
                </c:pt>
                <c:pt idx="330">
                  <c:v>2309.563969378918</c:v>
                </c:pt>
                <c:pt idx="331">
                  <c:v>2343.041579663121</c:v>
                </c:pt>
                <c:pt idx="332">
                  <c:v>2377.004454874038</c:v>
                </c:pt>
                <c:pt idx="333">
                  <c:v>2411.459629027748</c:v>
                </c:pt>
                <c:pt idx="334">
                  <c:v>2446.414238099864</c:v>
                </c:pt>
                <c:pt idx="335">
                  <c:v>2481.87552150344</c:v>
                </c:pt>
                <c:pt idx="336">
                  <c:v>2517.850823588335</c:v>
                </c:pt>
                <c:pt idx="337">
                  <c:v>2554.34759516229</c:v>
                </c:pt>
                <c:pt idx="338">
                  <c:v>2591.37339503404</c:v>
                </c:pt>
                <c:pt idx="339">
                  <c:v>2628.935891578845</c:v>
                </c:pt>
                <c:pt idx="340">
                  <c:v>2667.042864326649</c:v>
                </c:pt>
                <c:pt idx="341">
                  <c:v>2705.702205573303</c:v>
                </c:pt>
                <c:pt idx="342">
                  <c:v>2744.921922015126</c:v>
                </c:pt>
                <c:pt idx="343">
                  <c:v>2784.710136407168</c:v>
                </c:pt>
                <c:pt idx="344">
                  <c:v>2825.075089245508</c:v>
                </c:pt>
                <c:pt idx="345">
                  <c:v>2866.025140473927</c:v>
                </c:pt>
                <c:pt idx="346">
                  <c:v>2907.568771215326</c:v>
                </c:pt>
                <c:pt idx="347">
                  <c:v>2949.714585528251</c:v>
                </c:pt>
                <c:pt idx="348">
                  <c:v>2992.471312188865</c:v>
                </c:pt>
                <c:pt idx="349">
                  <c:v>3035.847806498769</c:v>
                </c:pt>
                <c:pt idx="350">
                  <c:v>3079.853052118985</c:v>
                </c:pt>
                <c:pt idx="351">
                  <c:v>3124.496162930581</c:v>
                </c:pt>
                <c:pt idx="352">
                  <c:v>3169.786384922231</c:v>
                </c:pt>
                <c:pt idx="353">
                  <c:v>3215.733098105122</c:v>
                </c:pt>
                <c:pt idx="354">
                  <c:v>3262.345818455678</c:v>
                </c:pt>
                <c:pt idx="355">
                  <c:v>3309.634199886363</c:v>
                </c:pt>
                <c:pt idx="356">
                  <c:v>3357.608036245124</c:v>
                </c:pt>
                <c:pt idx="357">
                  <c:v>3406.277263343757</c:v>
                </c:pt>
                <c:pt idx="358">
                  <c:v>3455.651961015727</c:v>
                </c:pt>
                <c:pt idx="359">
                  <c:v>3505.742355203785</c:v>
                </c:pt>
                <c:pt idx="360">
                  <c:v>3556.558820077848</c:v>
                </c:pt>
                <c:pt idx="361">
                  <c:v>3608.111880183575</c:v>
                </c:pt>
                <c:pt idx="362">
                  <c:v>3660.412212622114</c:v>
                </c:pt>
                <c:pt idx="363">
                  <c:v>3713.470649261411</c:v>
                </c:pt>
                <c:pt idx="364">
                  <c:v>3767.298178979603</c:v>
                </c:pt>
                <c:pt idx="365">
                  <c:v>3821.905949940883</c:v>
                </c:pt>
                <c:pt idx="366">
                  <c:v>3877.305271904416</c:v>
                </c:pt>
                <c:pt idx="367">
                  <c:v>3933.507618566681</c:v>
                </c:pt>
                <c:pt idx="368">
                  <c:v>3990.52462993776</c:v>
                </c:pt>
                <c:pt idx="369">
                  <c:v>4048.368114752124</c:v>
                </c:pt>
                <c:pt idx="370">
                  <c:v>4107.050052914293</c:v>
                </c:pt>
                <c:pt idx="371">
                  <c:v>4166.582597980003</c:v>
                </c:pt>
                <c:pt idx="372">
                  <c:v>4226.978079673297</c:v>
                </c:pt>
                <c:pt idx="373">
                  <c:v>4288.249006440145</c:v>
                </c:pt>
                <c:pt idx="374">
                  <c:v>4350.408068039045</c:v>
                </c:pt>
                <c:pt idx="375">
                  <c:v>4413.468138169182</c:v>
                </c:pt>
                <c:pt idx="376">
                  <c:v>4477.442277136683</c:v>
                </c:pt>
                <c:pt idx="377">
                  <c:v>4542.343734559533</c:v>
                </c:pt>
                <c:pt idx="378">
                  <c:v>4608.185952111693</c:v>
                </c:pt>
                <c:pt idx="379">
                  <c:v>4674.98256630698</c:v>
                </c:pt>
                <c:pt idx="380">
                  <c:v>4742.747411323313</c:v>
                </c:pt>
                <c:pt idx="381">
                  <c:v>4811.494521867903</c:v>
                </c:pt>
                <c:pt idx="382">
                  <c:v>4881.238136083966</c:v>
                </c:pt>
                <c:pt idx="383">
                  <c:v>4951.992698499548</c:v>
                </c:pt>
                <c:pt idx="384">
                  <c:v>5023.772863019161</c:v>
                </c:pt>
                <c:pt idx="385">
                  <c:v>5096.593495958694</c:v>
                </c:pt>
                <c:pt idx="386">
                  <c:v>5170.469679124386</c:v>
                </c:pt>
                <c:pt idx="387">
                  <c:v>5245.416712936385</c:v>
                </c:pt>
                <c:pt idx="388">
                  <c:v>5321.45011959762</c:v>
                </c:pt>
                <c:pt idx="389">
                  <c:v>5398.585646308592</c:v>
                </c:pt>
                <c:pt idx="390">
                  <c:v>5476.839268528727</c:v>
                </c:pt>
                <c:pt idx="391">
                  <c:v>5556.227193285074</c:v>
                </c:pt>
                <c:pt idx="392">
                  <c:v>5636.76586252891</c:v>
                </c:pt>
                <c:pt idx="393">
                  <c:v>5718.471956541016</c:v>
                </c:pt>
                <c:pt idx="394">
                  <c:v>5801.36239738631</c:v>
                </c:pt>
                <c:pt idx="395">
                  <c:v>5885.454352418566</c:v>
                </c:pt>
                <c:pt idx="396">
                  <c:v>5970.765237835921</c:v>
                </c:pt>
                <c:pt idx="397">
                  <c:v>6057.312722287934</c:v>
                </c:pt>
                <c:pt idx="398">
                  <c:v>6145.114730534895</c:v>
                </c:pt>
                <c:pt idx="399">
                  <c:v>6234.189447160253</c:v>
                </c:pt>
                <c:pt idx="400">
                  <c:v>6324.555320336765</c:v>
                </c:pt>
                <c:pt idx="401">
                  <c:v>6416.231065647278</c:v>
                </c:pt>
                <c:pt idx="402">
                  <c:v>6509.235669960922</c:v>
                </c:pt>
                <c:pt idx="403">
                  <c:v>6603.58839536544</c:v>
                </c:pt>
                <c:pt idx="404">
                  <c:v>6699.308783156558</c:v>
                </c:pt>
                <c:pt idx="405">
                  <c:v>6796.416657885124</c:v>
                </c:pt>
                <c:pt idx="406">
                  <c:v>6894.932131462992</c:v>
                </c:pt>
                <c:pt idx="407">
                  <c:v>6994.875607328362</c:v>
                </c:pt>
                <c:pt idx="408">
                  <c:v>7096.267784671513</c:v>
                </c:pt>
                <c:pt idx="409">
                  <c:v>7199.129662721794</c:v>
                </c:pt>
                <c:pt idx="410">
                  <c:v>7303.482545096757</c:v>
                </c:pt>
                <c:pt idx="411">
                  <c:v>7409.348044214316</c:v>
                </c:pt>
                <c:pt idx="412">
                  <c:v>7516.748085768892</c:v>
                </c:pt>
                <c:pt idx="413">
                  <c:v>7625.704913272379</c:v>
                </c:pt>
                <c:pt idx="414">
                  <c:v>7736.241092661045</c:v>
                </c:pt>
                <c:pt idx="415">
                  <c:v>7848.37951696908</c:v>
                </c:pt>
                <c:pt idx="416">
                  <c:v>7962.143411069951</c:v>
                </c:pt>
                <c:pt idx="417">
                  <c:v>8077.556336486527</c:v>
                </c:pt>
                <c:pt idx="418">
                  <c:v>8194.64219627083</c:v>
                </c:pt>
                <c:pt idx="419">
                  <c:v>8313.425239954628</c:v>
                </c:pt>
                <c:pt idx="420">
                  <c:v>8433.93006857165</c:v>
                </c:pt>
                <c:pt idx="421">
                  <c:v>8556.181639752765</c:v>
                </c:pt>
                <c:pt idx="422">
                  <c:v>8680.20527289488</c:v>
                </c:pt>
                <c:pt idx="423">
                  <c:v>8806.026654404834</c:v>
                </c:pt>
                <c:pt idx="424">
                  <c:v>8933.671843019266</c:v>
                </c:pt>
                <c:pt idx="425">
                  <c:v>9063.167275201638</c:v>
                </c:pt>
                <c:pt idx="426">
                  <c:v>9194.539770617455</c:v>
                </c:pt>
                <c:pt idx="427">
                  <c:v>9327.816537688823</c:v>
                </c:pt>
                <c:pt idx="428">
                  <c:v>9463.025179229611</c:v>
                </c:pt>
                <c:pt idx="429">
                  <c:v>9600.193698162232</c:v>
                </c:pt>
                <c:pt idx="430">
                  <c:v>9739.350503317271</c:v>
                </c:pt>
                <c:pt idx="431">
                  <c:v>9880.524415317204</c:v>
                </c:pt>
                <c:pt idx="432">
                  <c:v>10023.74467254545</c:v>
                </c:pt>
                <c:pt idx="433">
                  <c:v>10169.04093720188</c:v>
                </c:pt>
                <c:pt idx="434">
                  <c:v>10316.44330144612</c:v>
                </c:pt>
                <c:pt idx="435">
                  <c:v>10465.9822936299</c:v>
                </c:pt>
                <c:pt idx="436">
                  <c:v>10617.68888461977</c:v>
                </c:pt>
                <c:pt idx="437">
                  <c:v>10771.59449421145</c:v>
                </c:pt>
                <c:pt idx="438">
                  <c:v>10927.73099763709</c:v>
                </c:pt>
                <c:pt idx="439">
                  <c:v>11086.13073216702</c:v>
                </c:pt>
                <c:pt idx="440">
                  <c:v>11246.82650380699</c:v>
                </c:pt>
                <c:pt idx="441">
                  <c:v>11409.85159409265</c:v>
                </c:pt>
                <c:pt idx="442">
                  <c:v>11575.23976698243</c:v>
                </c:pt>
                <c:pt idx="443">
                  <c:v>11743.02527585033</c:v>
                </c:pt>
                <c:pt idx="444">
                  <c:v>11913.24287058021</c:v>
                </c:pt>
                <c:pt idx="445">
                  <c:v>12085.92780476267</c:v>
                </c:pt>
                <c:pt idx="446">
                  <c:v>12261.11584299643</c:v>
                </c:pt>
                <c:pt idx="447">
                  <c:v>12438.84326829553</c:v>
                </c:pt>
                <c:pt idx="448">
                  <c:v>12619.14688960386</c:v>
                </c:pt>
                <c:pt idx="449">
                  <c:v>12802.06404941863</c:v>
                </c:pt>
                <c:pt idx="450">
                  <c:v>12987.63263152423</c:v>
                </c:pt>
                <c:pt idx="451">
                  <c:v>13175.89106883848</c:v>
                </c:pt>
                <c:pt idx="452">
                  <c:v>13366.87835137231</c:v>
                </c:pt>
                <c:pt idx="453">
                  <c:v>13560.63403430492</c:v>
                </c:pt>
                <c:pt idx="454">
                  <c:v>13757.19824617616</c:v>
                </c:pt>
                <c:pt idx="455">
                  <c:v>13956.61169719733</c:v>
                </c:pt>
                <c:pt idx="456">
                  <c:v>14158.91568768277</c:v>
                </c:pt>
                <c:pt idx="457">
                  <c:v>14364.15211660343</c:v>
                </c:pt>
                <c:pt idx="458">
                  <c:v>14572.36349026456</c:v>
                </c:pt>
                <c:pt idx="459">
                  <c:v>14783.59293110919</c:v>
                </c:pt>
                <c:pt idx="460">
                  <c:v>14997.88418664913</c:v>
                </c:pt>
                <c:pt idx="461">
                  <c:v>15215.28163852542</c:v>
                </c:pt>
                <c:pt idx="462">
                  <c:v>15435.83031170026</c:v>
                </c:pt>
                <c:pt idx="463">
                  <c:v>15659.57588378204</c:v>
                </c:pt>
                <c:pt idx="464">
                  <c:v>15886.56469448564</c:v>
                </c:pt>
                <c:pt idx="465">
                  <c:v>16116.84375522965</c:v>
                </c:pt>
                <c:pt idx="466">
                  <c:v>16350.46075887301</c:v>
                </c:pt>
                <c:pt idx="467">
                  <c:v>16587.4640895926</c:v>
                </c:pt>
                <c:pt idx="468">
                  <c:v>16827.90283290391</c:v>
                </c:pt>
                <c:pt idx="469">
                  <c:v>17071.82678582732</c:v>
                </c:pt>
                <c:pt idx="470">
                  <c:v>17319.28646720131</c:v>
                </c:pt>
                <c:pt idx="471">
                  <c:v>17570.33312814546</c:v>
                </c:pt>
                <c:pt idx="472">
                  <c:v>17825.01876267493</c:v>
                </c:pt>
                <c:pt idx="473">
                  <c:v>18083.39611846901</c:v>
                </c:pt>
                <c:pt idx="474">
                  <c:v>18345.51870779559</c:v>
                </c:pt>
                <c:pt idx="475">
                  <c:v>18611.440818594</c:v>
                </c:pt>
                <c:pt idx="476">
                  <c:v>18881.21752571849</c:v>
                </c:pt>
                <c:pt idx="477">
                  <c:v>19154.90470234484</c:v>
                </c:pt>
                <c:pt idx="478">
                  <c:v>19432.55903154212</c:v>
                </c:pt>
                <c:pt idx="479">
                  <c:v>19714.23801801234</c:v>
                </c:pt>
                <c:pt idx="480">
                  <c:v>20000.0</c:v>
                </c:pt>
              </c:numCache>
            </c:numRef>
          </c:xVal>
          <c:yVal>
            <c:numRef>
              <c:f>APF_A!$P$4:$P$484</c:f>
              <c:numCache>
                <c:formatCode>General</c:formatCode>
                <c:ptCount val="481"/>
                <c:pt idx="0">
                  <c:v>-3.240541538733169</c:v>
                </c:pt>
                <c:pt idx="1">
                  <c:v>-3.287565040691106</c:v>
                </c:pt>
                <c:pt idx="2">
                  <c:v>-3.335272416782516</c:v>
                </c:pt>
                <c:pt idx="3">
                  <c:v>-3.383673679613025</c:v>
                </c:pt>
                <c:pt idx="4">
                  <c:v>-3.432778991326472</c:v>
                </c:pt>
                <c:pt idx="5">
                  <c:v>-3.482598665966805</c:v>
                </c:pt>
                <c:pt idx="6">
                  <c:v>-3.533143171883239</c:v>
                </c:pt>
                <c:pt idx="7">
                  <c:v>-3.584423134179133</c:v>
                </c:pt>
                <c:pt idx="8">
                  <c:v>-3.636449337205647</c:v>
                </c:pt>
                <c:pt idx="9">
                  <c:v>-3.689232727101455</c:v>
                </c:pt>
                <c:pt idx="10">
                  <c:v>-3.742784414379628</c:v>
                </c:pt>
                <c:pt idx="11">
                  <c:v>-3.797115676562441</c:v>
                </c:pt>
                <c:pt idx="12">
                  <c:v>-3.852237960865693</c:v>
                </c:pt>
                <c:pt idx="13">
                  <c:v>-3.90816288693361</c:v>
                </c:pt>
                <c:pt idx="14">
                  <c:v>-3.964902249625766</c:v>
                </c:pt>
                <c:pt idx="15">
                  <c:v>-4.022468021856412</c:v>
                </c:pt>
                <c:pt idx="16">
                  <c:v>-4.08087235748917</c:v>
                </c:pt>
                <c:pt idx="17">
                  <c:v>-4.14012759428698</c:v>
                </c:pt>
                <c:pt idx="18">
                  <c:v>-4.200246256919456</c:v>
                </c:pt>
                <c:pt idx="19">
                  <c:v>-4.261241060028851</c:v>
                </c:pt>
                <c:pt idx="20">
                  <c:v>-4.323124911356615</c:v>
                </c:pt>
                <c:pt idx="21">
                  <c:v>-4.385910914931344</c:v>
                </c:pt>
                <c:pt idx="22">
                  <c:v>-4.449612374320452</c:v>
                </c:pt>
                <c:pt idx="23">
                  <c:v>-4.51424279594687</c:v>
                </c:pt>
                <c:pt idx="24">
                  <c:v>-4.579815892472936</c:v>
                </c:pt>
                <c:pt idx="25">
                  <c:v>-4.646345586252266</c:v>
                </c:pt>
                <c:pt idx="26">
                  <c:v>-4.713846012853025</c:v>
                </c:pt>
                <c:pt idx="27">
                  <c:v>-4.782331524653102</c:v>
                </c:pt>
                <c:pt idx="28">
                  <c:v>-4.851816694510148</c:v>
                </c:pt>
                <c:pt idx="29">
                  <c:v>-4.922316319507843</c:v>
                </c:pt>
                <c:pt idx="30">
                  <c:v>-4.993845424781113</c:v>
                </c:pt>
                <c:pt idx="31">
                  <c:v>-5.066419267422589</c:v>
                </c:pt>
                <c:pt idx="32">
                  <c:v>-5.140053340471524</c:v>
                </c:pt>
                <c:pt idx="33">
                  <c:v>-5.214763376989197</c:v>
                </c:pt>
                <c:pt idx="34">
                  <c:v>-5.290565354221997</c:v>
                </c:pt>
                <c:pt idx="35">
                  <c:v>-5.36747549785531</c:v>
                </c:pt>
                <c:pt idx="36">
                  <c:v>-5.445510286360786</c:v>
                </c:pt>
                <c:pt idx="37">
                  <c:v>-5.524686455440133</c:v>
                </c:pt>
                <c:pt idx="38">
                  <c:v>-5.605021002566957</c:v>
                </c:pt>
                <c:pt idx="39">
                  <c:v>-5.686531191631786</c:v>
                </c:pt>
                <c:pt idx="40">
                  <c:v>-5.769234557691334</c:v>
                </c:pt>
                <c:pt idx="41">
                  <c:v>-5.853148911826395</c:v>
                </c:pt>
                <c:pt idx="42">
                  <c:v>-5.938292346111495</c:v>
                </c:pt>
                <c:pt idx="43">
                  <c:v>-6.024683238699254</c:v>
                </c:pt>
                <c:pt idx="44">
                  <c:v>-6.112340259023881</c:v>
                </c:pt>
                <c:pt idx="45">
                  <c:v>-6.20128237312673</c:v>
                </c:pt>
                <c:pt idx="46">
                  <c:v>-6.291528849108204</c:v>
                </c:pt>
                <c:pt idx="47">
                  <c:v>-6.383099262710232</c:v>
                </c:pt>
                <c:pt idx="48">
                  <c:v>-6.476013503033072</c:v>
                </c:pt>
                <c:pt idx="49">
                  <c:v>-6.570291778390867</c:v>
                </c:pt>
                <c:pt idx="50">
                  <c:v>-6.665954622310721</c:v>
                </c:pt>
                <c:pt idx="51">
                  <c:v>-6.763022899679754</c:v>
                </c:pt>
                <c:pt idx="52">
                  <c:v>-6.861517813045282</c:v>
                </c:pt>
                <c:pt idx="53">
                  <c:v>-6.961460909072968</c:v>
                </c:pt>
                <c:pt idx="54">
                  <c:v>-7.062874085168062</c:v>
                </c:pt>
                <c:pt idx="55">
                  <c:v>-7.165779596265793</c:v>
                </c:pt>
                <c:pt idx="56">
                  <c:v>-7.270200061796117</c:v>
                </c:pt>
                <c:pt idx="57">
                  <c:v>-7.37615847282899</c:v>
                </c:pt>
                <c:pt idx="58">
                  <c:v>-7.483678199406597</c:v>
                </c:pt>
                <c:pt idx="59">
                  <c:v>-7.592782998067832</c:v>
                </c:pt>
                <c:pt idx="60">
                  <c:v>-7.70349701957383</c:v>
                </c:pt>
                <c:pt idx="61">
                  <c:v>-7.815844816839331</c:v>
                </c:pt>
                <c:pt idx="62">
                  <c:v>-7.929851353078732</c:v>
                </c:pt>
                <c:pt idx="63">
                  <c:v>-8.045542010173448</c:v>
                </c:pt>
                <c:pt idx="64">
                  <c:v>-8.16294259726868</c:v>
                </c:pt>
                <c:pt idx="65">
                  <c:v>-8.2820793596087</c:v>
                </c:pt>
                <c:pt idx="66">
                  <c:v>-8.402978987617303</c:v>
                </c:pt>
                <c:pt idx="67">
                  <c:v>-8.525668626234448</c:v>
                </c:pt>
                <c:pt idx="68">
                  <c:v>-8.650175884516898</c:v>
                </c:pt>
                <c:pt idx="69">
                  <c:v>-8.776528845513155</c:v>
                </c:pt>
                <c:pt idx="70">
                  <c:v>-8.90475607642264</c:v>
                </c:pt>
                <c:pt idx="71">
                  <c:v>-9.034886639049545</c:v>
                </c:pt>
                <c:pt idx="72">
                  <c:v>-9.166950100562758</c:v>
                </c:pt>
                <c:pt idx="73">
                  <c:v>-9.300976544572051</c:v>
                </c:pt>
                <c:pt idx="74">
                  <c:v>-9.436996582534902</c:v>
                </c:pt>
                <c:pt idx="75">
                  <c:v>-9.575041365503125</c:v>
                </c:pt>
                <c:pt idx="76">
                  <c:v>-9.715142596224893</c:v>
                </c:pt>
                <c:pt idx="77">
                  <c:v>-9.857332541614255</c:v>
                </c:pt>
                <c:pt idx="78">
                  <c:v>-10.0016440456032</c:v>
                </c:pt>
                <c:pt idx="79">
                  <c:v>-10.14811054239004</c:v>
                </c:pt>
                <c:pt idx="80">
                  <c:v>-10.29676607009998</c:v>
                </c:pt>
                <c:pt idx="81">
                  <c:v>-10.44764528487377</c:v>
                </c:pt>
                <c:pt idx="82">
                  <c:v>-10.60078347540127</c:v>
                </c:pt>
                <c:pt idx="83">
                  <c:v>-10.75621657791714</c:v>
                </c:pt>
                <c:pt idx="84">
                  <c:v>-10.91398119167712</c:v>
                </c:pt>
                <c:pt idx="85">
                  <c:v>-11.07411459493335</c:v>
                </c:pt>
                <c:pt idx="86">
                  <c:v>-11.23665476142986</c:v>
                </c:pt>
                <c:pt idx="87">
                  <c:v>-11.40164037743722</c:v>
                </c:pt>
                <c:pt idx="88">
                  <c:v>-11.56911085934883</c:v>
                </c:pt>
                <c:pt idx="89">
                  <c:v>-11.73910637186242</c:v>
                </c:pt>
                <c:pt idx="90">
                  <c:v>-11.91166784676807</c:v>
                </c:pt>
                <c:pt idx="91">
                  <c:v>-12.0868370023697</c:v>
                </c:pt>
                <c:pt idx="92">
                  <c:v>-12.26465636356494</c:v>
                </c:pt>
                <c:pt idx="93">
                  <c:v>-12.44516928260839</c:v>
                </c:pt>
                <c:pt idx="94">
                  <c:v>-12.62841996059103</c:v>
                </c:pt>
                <c:pt idx="95">
                  <c:v>-12.81445346965961</c:v>
                </c:pt>
                <c:pt idx="96">
                  <c:v>-13.00331577601071</c:v>
                </c:pt>
                <c:pt idx="97">
                  <c:v>-13.19505376369034</c:v>
                </c:pt>
                <c:pt idx="98">
                  <c:v>-13.38971525923188</c:v>
                </c:pt>
                <c:pt idx="99">
                  <c:v>-13.5873490571683</c:v>
                </c:pt>
                <c:pt idx="100">
                  <c:v>-13.78800494645549</c:v>
                </c:pt>
                <c:pt idx="101">
                  <c:v>-13.99173373784384</c:v>
                </c:pt>
                <c:pt idx="102">
                  <c:v>-14.19858729223978</c:v>
                </c:pt>
                <c:pt idx="103">
                  <c:v>-14.40861855009769</c:v>
                </c:pt>
                <c:pt idx="104">
                  <c:v>-14.62188156188688</c:v>
                </c:pt>
                <c:pt idx="105">
                  <c:v>-14.83843151967949</c:v>
                </c:pt>
                <c:pt idx="106">
                  <c:v>-15.05832478990618</c:v>
                </c:pt>
                <c:pt idx="107">
                  <c:v>-15.28161894733199</c:v>
                </c:pt>
                <c:pt idx="108">
                  <c:v>-15.50837281030221</c:v>
                </c:pt>
                <c:pt idx="109">
                  <c:v>-15.73864647731506</c:v>
                </c:pt>
                <c:pt idx="110">
                  <c:v>-15.97250136497712</c:v>
                </c:pt>
                <c:pt idx="111">
                  <c:v>-16.21000024740385</c:v>
                </c:pt>
                <c:pt idx="112">
                  <c:v>-16.45120729712545</c:v>
                </c:pt>
                <c:pt idx="113">
                  <c:v>-16.69618812756511</c:v>
                </c:pt>
                <c:pt idx="114">
                  <c:v>-16.94500983715898</c:v>
                </c:pt>
                <c:pt idx="115">
                  <c:v>-17.19774105518871</c:v>
                </c:pt>
                <c:pt idx="116">
                  <c:v>-17.45445198940388</c:v>
                </c:pt>
                <c:pt idx="117">
                  <c:v>-17.71521447551032</c:v>
                </c:pt>
                <c:pt idx="118">
                  <c:v>-17.98010202860974</c:v>
                </c:pt>
                <c:pt idx="119">
                  <c:v>-18.24918989667549</c:v>
                </c:pt>
                <c:pt idx="120">
                  <c:v>-18.52255511615596</c:v>
                </c:pt>
                <c:pt idx="121">
                  <c:v>-18.80027656979951</c:v>
                </c:pt>
                <c:pt idx="122">
                  <c:v>-19.08243504680041</c:v>
                </c:pt>
                <c:pt idx="123">
                  <c:v>-19.36911330536975</c:v>
                </c:pt>
                <c:pt idx="124">
                  <c:v>-19.66039613783983</c:v>
                </c:pt>
                <c:pt idx="125">
                  <c:v>-19.95637043841589</c:v>
                </c:pt>
                <c:pt idx="126">
                  <c:v>-20.25712527369319</c:v>
                </c:pt>
                <c:pt idx="127">
                  <c:v>-20.56275195606588</c:v>
                </c:pt>
                <c:pt idx="128">
                  <c:v>-20.87334412015645</c:v>
                </c:pt>
                <c:pt idx="129">
                  <c:v>-21.18899780240213</c:v>
                </c:pt>
                <c:pt idx="130">
                  <c:v>-21.50981152394309</c:v>
                </c:pt>
                <c:pt idx="131">
                  <c:v>-21.83588637695732</c:v>
                </c:pt>
                <c:pt idx="132">
                  <c:v>-22.16732611460435</c:v>
                </c:pt>
                <c:pt idx="133">
                  <c:v>-22.50423724473569</c:v>
                </c:pt>
                <c:pt idx="134">
                  <c:v>-22.84672912754667</c:v>
                </c:pt>
                <c:pt idx="135">
                  <c:v>-23.19491407734574</c:v>
                </c:pt>
                <c:pt idx="136">
                  <c:v>-23.54890746862992</c:v>
                </c:pt>
                <c:pt idx="137">
                  <c:v>-23.90882784666132</c:v>
                </c:pt>
                <c:pt idx="138">
                  <c:v>-24.27479704274634</c:v>
                </c:pt>
                <c:pt idx="139">
                  <c:v>-24.64694029443484</c:v>
                </c:pt>
                <c:pt idx="140">
                  <c:v>-25.02538637085797</c:v>
                </c:pt>
                <c:pt idx="141">
                  <c:v>-25.41026770343836</c:v>
                </c:pt>
                <c:pt idx="142">
                  <c:v>-25.80172052221644</c:v>
                </c:pt>
                <c:pt idx="143">
                  <c:v>-26.19988499804287</c:v>
                </c:pt>
                <c:pt idx="144">
                  <c:v>-26.60490539090216</c:v>
                </c:pt>
                <c:pt idx="145">
                  <c:v>-27.01693020464234</c:v>
                </c:pt>
                <c:pt idx="146">
                  <c:v>-27.43611234839574</c:v>
                </c:pt>
                <c:pt idx="147">
                  <c:v>-27.8626093049885</c:v>
                </c:pt>
                <c:pt idx="148">
                  <c:v>-28.29658330664807</c:v>
                </c:pt>
                <c:pt idx="149">
                  <c:v>-28.73820151832894</c:v>
                </c:pt>
                <c:pt idx="150">
                  <c:v>-29.1876362289928</c:v>
                </c:pt>
                <c:pt idx="151">
                  <c:v>-29.64506505118419</c:v>
                </c:pt>
                <c:pt idx="152">
                  <c:v>-30.11067112926491</c:v>
                </c:pt>
                <c:pt idx="153">
                  <c:v>-30.5846433566706</c:v>
                </c:pt>
                <c:pt idx="154">
                  <c:v>-31.06717660258096</c:v>
                </c:pt>
                <c:pt idx="155">
                  <c:v>-31.5584719483839</c:v>
                </c:pt>
                <c:pt idx="156">
                  <c:v>-32.05873693435711</c:v>
                </c:pt>
                <c:pt idx="157">
                  <c:v>-32.56818581696285</c:v>
                </c:pt>
                <c:pt idx="158">
                  <c:v>-33.0870398372</c:v>
                </c:pt>
                <c:pt idx="159">
                  <c:v>-33.6155275004399</c:v>
                </c:pt>
                <c:pt idx="160">
                  <c:v>-34.15388486818745</c:v>
                </c:pt>
                <c:pt idx="161">
                  <c:v>-34.70235586222764</c:v>
                </c:pt>
                <c:pt idx="162">
                  <c:v>-35.2611925816019</c:v>
                </c:pt>
                <c:pt idx="163">
                  <c:v>-35.83065563287692</c:v>
                </c:pt>
                <c:pt idx="164">
                  <c:v>-36.41101447416645</c:v>
                </c:pt>
                <c:pt idx="165">
                  <c:v>-37.00254777335238</c:v>
                </c:pt>
                <c:pt idx="166">
                  <c:v>-37.60554378096196</c:v>
                </c:pt>
                <c:pt idx="167">
                  <c:v>-38.22030071813327</c:v>
                </c:pt>
                <c:pt idx="168">
                  <c:v>-38.84712718009121</c:v>
                </c:pt>
                <c:pt idx="169">
                  <c:v>-39.48634255553338</c:v>
                </c:pt>
                <c:pt idx="170">
                  <c:v>-40.13827746229549</c:v>
                </c:pt>
                <c:pt idx="171">
                  <c:v>-40.80327419963209</c:v>
                </c:pt>
                <c:pt idx="172">
                  <c:v>-41.48168721739853</c:v>
                </c:pt>
                <c:pt idx="173">
                  <c:v>-42.17388360236635</c:v>
                </c:pt>
                <c:pt idx="174">
                  <c:v>-42.88024358183725</c:v>
                </c:pt>
                <c:pt idx="175">
                  <c:v>-43.60116104462924</c:v>
                </c:pt>
                <c:pt idx="176">
                  <c:v>-44.33704407942838</c:v>
                </c:pt>
                <c:pt idx="177">
                  <c:v>-45.08831553035588</c:v>
                </c:pt>
                <c:pt idx="178">
                  <c:v>-45.85541356949074</c:v>
                </c:pt>
                <c:pt idx="179">
                  <c:v>-46.6387922859027</c:v>
                </c:pt>
                <c:pt idx="180">
                  <c:v>-47.43892229057564</c:v>
                </c:pt>
                <c:pt idx="181">
                  <c:v>-48.2562913363754</c:v>
                </c:pt>
                <c:pt idx="182">
                  <c:v>-49.09140495196334</c:v>
                </c:pt>
                <c:pt idx="183">
                  <c:v>-49.94478708825926</c:v>
                </c:pt>
                <c:pt idx="184">
                  <c:v>-50.81698077572401</c:v>
                </c:pt>
                <c:pt idx="185">
                  <c:v>-51.70854879033641</c:v>
                </c:pt>
                <c:pt idx="186">
                  <c:v>-52.6200743256972</c:v>
                </c:pt>
                <c:pt idx="187">
                  <c:v>-53.55216166818258</c:v>
                </c:pt>
                <c:pt idx="188">
                  <c:v>-54.50543687148826</c:v>
                </c:pt>
                <c:pt idx="189">
                  <c:v>-55.48054842625123</c:v>
                </c:pt>
                <c:pt idx="190">
                  <c:v>-56.47816791967836</c:v>
                </c:pt>
                <c:pt idx="191">
                  <c:v>-57.4989906792838</c:v>
                </c:pt>
                <c:pt idx="192">
                  <c:v>-58.54373639386415</c:v>
                </c:pt>
                <c:pt idx="193">
                  <c:v>-59.61314970379095</c:v>
                </c:pt>
                <c:pt idx="194">
                  <c:v>-60.70800075148162</c:v>
                </c:pt>
                <c:pt idx="195">
                  <c:v>-61.82908568158098</c:v>
                </c:pt>
                <c:pt idx="196">
                  <c:v>-62.97722707888386</c:v>
                </c:pt>
                <c:pt idx="197">
                  <c:v>-64.15327433037578</c:v>
                </c:pt>
                <c:pt idx="198">
                  <c:v>-65.35810389592177</c:v>
                </c:pt>
                <c:pt idx="199">
                  <c:v>-66.59261947012078</c:v>
                </c:pt>
                <c:pt idx="200">
                  <c:v>-67.85775201562927</c:v>
                </c:pt>
                <c:pt idx="201">
                  <c:v>-69.15445964582295</c:v>
                </c:pt>
                <c:pt idx="202">
                  <c:v>-70.48372733205923</c:v>
                </c:pt>
                <c:pt idx="203">
                  <c:v>-71.84656640797493</c:v>
                </c:pt>
                <c:pt idx="204">
                  <c:v>-73.2440138402307</c:v>
                </c:pt>
                <c:pt idx="205">
                  <c:v>-74.67713123191521</c:v>
                </c:pt>
                <c:pt idx="206">
                  <c:v>-76.14700352148628</c:v>
                </c:pt>
                <c:pt idx="207">
                  <c:v>-77.65473733664464</c:v>
                </c:pt>
                <c:pt idx="208">
                  <c:v>-79.20145895902851</c:v>
                </c:pt>
                <c:pt idx="209">
                  <c:v>-80.78831185207537</c:v>
                </c:pt>
                <c:pt idx="210">
                  <c:v>-82.41645370102492</c:v>
                </c:pt>
                <c:pt idx="211">
                  <c:v>-84.08705291082185</c:v>
                </c:pt>
                <c:pt idx="212">
                  <c:v>-85.80128450486961</c:v>
                </c:pt>
                <c:pt idx="213">
                  <c:v>-87.5603253653498</c:v>
                </c:pt>
                <c:pt idx="214">
                  <c:v>-89.36534875430738</c:v>
                </c:pt>
                <c:pt idx="215">
                  <c:v>-91.21751805430903</c:v>
                </c:pt>
                <c:pt idx="216">
                  <c:v>-93.1179796683324</c:v>
                </c:pt>
                <c:pt idx="217">
                  <c:v>-95.06785502118964</c:v>
                </c:pt>
                <c:pt idx="218">
                  <c:v>-97.06823160942361</c:v>
                </c:pt>
                <c:pt idx="219">
                  <c:v>-99.12015305382181</c:v>
                </c:pt>
                <c:pt idx="220">
                  <c:v>-101.2246081188161</c:v>
                </c:pt>
                <c:pt idx="221">
                  <c:v>-103.3825186766193</c:v>
                </c:pt>
                <c:pt idx="222">
                  <c:v>-105.5947266113932</c:v>
                </c:pt>
                <c:pt idx="223">
                  <c:v>-107.8619796804842</c:v>
                </c:pt>
                <c:pt idx="224">
                  <c:v>-110.184916376197</c:v>
                </c:pt>
                <c:pt idx="225">
                  <c:v>-112.5640498628188</c:v>
                </c:pt>
                <c:pt idx="226">
                  <c:v>-114.9997510998636</c:v>
                </c:pt>
                <c:pt idx="227">
                  <c:v>-117.4922313034288</c:v>
                </c:pt>
                <c:pt idx="228">
                  <c:v>-120.0415239428293</c:v>
                </c:pt>
                <c:pt idx="229">
                  <c:v>-122.6474665182989</c:v>
                </c:pt>
                <c:pt idx="230">
                  <c:v>-125.3096824163975</c:v>
                </c:pt>
                <c:pt idx="231">
                  <c:v>-128.0275631909915</c:v>
                </c:pt>
                <c:pt idx="232">
                  <c:v>-130.8002516671091</c:v>
                </c:pt>
                <c:pt idx="233">
                  <c:v>-133.6266263098909</c:v>
                </c:pt>
                <c:pt idx="234">
                  <c:v>-136.5052873381985</c:v>
                </c:pt>
                <c:pt idx="235">
                  <c:v>-139.4345450886298</c:v>
                </c:pt>
                <c:pt idx="236">
                  <c:v>-142.4124111474202</c:v>
                </c:pt>
                <c:pt idx="237">
                  <c:v>-145.4365927612924</c:v>
                </c:pt>
                <c:pt idx="238">
                  <c:v>-148.5044910108726</c:v>
                </c:pt>
                <c:pt idx="239">
                  <c:v>-151.6132031794821</c:v>
                </c:pt>
                <c:pt idx="240">
                  <c:v>-154.7595296746638</c:v>
                </c:pt>
                <c:pt idx="241">
                  <c:v>-157.9399857599288</c:v>
                </c:pt>
                <c:pt idx="242">
                  <c:v>-161.1508182316407</c:v>
                </c:pt>
                <c:pt idx="243">
                  <c:v>-164.3880270343878</c:v>
                </c:pt>
                <c:pt idx="244">
                  <c:v>-167.6473916528182</c:v>
                </c:pt>
                <c:pt idx="245">
                  <c:v>-170.9245019559122</c:v>
                </c:pt>
                <c:pt idx="246">
                  <c:v>-174.214793008922</c:v>
                </c:pt>
                <c:pt idx="247">
                  <c:v>-177.5135832178863</c:v>
                </c:pt>
                <c:pt idx="248">
                  <c:v>179.183884959688</c:v>
                </c:pt>
                <c:pt idx="249">
                  <c:v>175.8824026084134</c:v>
                </c:pt>
                <c:pt idx="250">
                  <c:v>172.586751193389</c:v>
                </c:pt>
                <c:pt idx="251">
                  <c:v>169.3016596154471</c:v>
                </c:pt>
                <c:pt idx="252">
                  <c:v>166.0317624462725</c:v>
                </c:pt>
                <c:pt idx="253">
                  <c:v>162.7815602572865</c:v>
                </c:pt>
                <c:pt idx="254">
                  <c:v>159.5553828702575</c:v>
                </c:pt>
                <c:pt idx="255">
                  <c:v>156.3573562405722</c:v>
                </c:pt>
                <c:pt idx="256">
                  <c:v>153.1913735432119</c:v>
                </c:pt>
                <c:pt idx="257">
                  <c:v>150.0610708754203</c:v>
                </c:pt>
                <c:pt idx="258">
                  <c:v>146.9698078277132</c:v>
                </c:pt>
                <c:pt idx="259">
                  <c:v>143.9206530148307</c:v>
                </c:pt>
                <c:pt idx="260">
                  <c:v>140.9163745082666</c:v>
                </c:pt>
                <c:pt idx="261">
                  <c:v>137.9594349783158</c:v>
                </c:pt>
                <c:pt idx="262">
                  <c:v>135.0519912407889</c:v>
                </c:pt>
                <c:pt idx="263">
                  <c:v>132.1958978143957</c:v>
                </c:pt>
                <c:pt idx="264">
                  <c:v>129.3927140304046</c:v>
                </c:pt>
                <c:pt idx="265">
                  <c:v>126.6437141959598</c:v>
                </c:pt>
                <c:pt idx="266">
                  <c:v>123.9499002947321</c:v>
                </c:pt>
                <c:pt idx="267">
                  <c:v>121.3120167105903</c:v>
                </c:pt>
                <c:pt idx="268">
                  <c:v>118.730566478615</c:v>
                </c:pt>
                <c:pt idx="269">
                  <c:v>116.2058285993515</c:v>
                </c:pt>
                <c:pt idx="270">
                  <c:v>113.7378759933012</c:v>
                </c:pt>
                <c:pt idx="271">
                  <c:v>111.3265937199706</c:v>
                </c:pt>
                <c:pt idx="272">
                  <c:v>108.9716971363176</c:v>
                </c:pt>
                <c:pt idx="273">
                  <c:v>106.6727497207329</c:v>
                </c:pt>
                <c:pt idx="274">
                  <c:v>104.4291803387665</c:v>
                </c:pt>
                <c:pt idx="275">
                  <c:v>102.2402997740439</c:v>
                </c:pt>
                <c:pt idx="276">
                  <c:v>100.1053163912503</c:v>
                </c:pt>
                <c:pt idx="277">
                  <c:v>98.02335083695169</c:v>
                </c:pt>
                <c:pt idx="278">
                  <c:v>95.99344971804214</c:v>
                </c:pt>
                <c:pt idx="279">
                  <c:v>94.01459822670472</c:v>
                </c:pt>
                <c:pt idx="280">
                  <c:v>92.08573170506929</c:v>
                </c:pt>
                <c:pt idx="281">
                  <c:v>90.20574616254811</c:v>
                </c:pt>
                <c:pt idx="282">
                  <c:v>88.37350777448819</c:v>
                </c:pt>
                <c:pt idx="283">
                  <c:v>86.58786140277641</c:v>
                </c:pt>
                <c:pt idx="284">
                  <c:v>84.84763818778765</c:v>
                </c:pt>
                <c:pt idx="285">
                  <c:v>83.15166226709084</c:v>
                </c:pt>
                <c:pt idx="286">
                  <c:v>81.49875668001624</c:v>
                </c:pt>
                <c:pt idx="287">
                  <c:v>79.88774851899012</c:v>
                </c:pt>
                <c:pt idx="288">
                  <c:v>78.31747338880495</c:v>
                </c:pt>
                <c:pt idx="289">
                  <c:v>76.78677923405831</c:v>
                </c:pt>
                <c:pt idx="290">
                  <c:v>75.29452959313846</c:v>
                </c:pt>
                <c:pt idx="291">
                  <c:v>73.8396063346085</c:v>
                </c:pt>
                <c:pt idx="292">
                  <c:v>72.42091192883685</c:v>
                </c:pt>
                <c:pt idx="293">
                  <c:v>71.03737130442619</c:v>
                </c:pt>
                <c:pt idx="294">
                  <c:v>69.68793333551787</c:v>
                </c:pt>
                <c:pt idx="295">
                  <c:v>68.37157200252256</c:v>
                </c:pt>
                <c:pt idx="296">
                  <c:v>67.08728726532126</c:v>
                </c:pt>
                <c:pt idx="297">
                  <c:v>65.83410568456207</c:v>
                </c:pt>
                <c:pt idx="298">
                  <c:v>64.61108082339109</c:v>
                </c:pt>
                <c:pt idx="299">
                  <c:v>63.41729345884124</c:v>
                </c:pt>
                <c:pt idx="300">
                  <c:v>62.25185162915881</c:v>
                </c:pt>
                <c:pt idx="301">
                  <c:v>61.11389054062641</c:v>
                </c:pt>
                <c:pt idx="302">
                  <c:v>60.0025723548967</c:v>
                </c:pt>
                <c:pt idx="303">
                  <c:v>58.91708587552984</c:v>
                </c:pt>
                <c:pt idx="304">
                  <c:v>57.85664615029913</c:v>
                </c:pt>
                <c:pt idx="305">
                  <c:v>56.82049400388507</c:v>
                </c:pt>
                <c:pt idx="306">
                  <c:v>55.80789551382827</c:v>
                </c:pt>
                <c:pt idx="307">
                  <c:v>54.81814144102276</c:v>
                </c:pt>
                <c:pt idx="308">
                  <c:v>53.85054662460658</c:v>
                </c:pt>
                <c:pt idx="309">
                  <c:v>52.90444934983083</c:v>
                </c:pt>
                <c:pt idx="310">
                  <c:v>51.97921069634492</c:v>
                </c:pt>
                <c:pt idx="311">
                  <c:v>51.07421387332181</c:v>
                </c:pt>
                <c:pt idx="312">
                  <c:v>50.18886354694212</c:v>
                </c:pt>
                <c:pt idx="313">
                  <c:v>49.32258516495631</c:v>
                </c:pt>
                <c:pt idx="314">
                  <c:v>48.47482428234048</c:v>
                </c:pt>
                <c:pt idx="315">
                  <c:v>47.64504589143286</c:v>
                </c:pt>
                <c:pt idx="316">
                  <c:v>46.83273375939649</c:v>
                </c:pt>
                <c:pt idx="317">
                  <c:v>46.03738977536824</c:v>
                </c:pt>
                <c:pt idx="318">
                  <c:v>45.25853330923957</c:v>
                </c:pt>
                <c:pt idx="319">
                  <c:v>44.49570058364242</c:v>
                </c:pt>
                <c:pt idx="320">
                  <c:v>43.74844406040057</c:v>
                </c:pt>
                <c:pt idx="321">
                  <c:v>43.01633184242592</c:v>
                </c:pt>
                <c:pt idx="322">
                  <c:v>42.29894709180422</c:v>
                </c:pt>
                <c:pt idx="323">
                  <c:v>41.59588746460514</c:v>
                </c:pt>
                <c:pt idx="324">
                  <c:v>40.90676456277794</c:v>
                </c:pt>
                <c:pt idx="325">
                  <c:v>40.2312034033427</c:v>
                </c:pt>
                <c:pt idx="326">
                  <c:v>39.56884190495606</c:v>
                </c:pt>
                <c:pt idx="327">
                  <c:v>38.91933039182527</c:v>
                </c:pt>
                <c:pt idx="328">
                  <c:v>38.28233111485155</c:v>
                </c:pt>
                <c:pt idx="329">
                  <c:v>37.65751778980621</c:v>
                </c:pt>
                <c:pt idx="330">
                  <c:v>37.04457515228273</c:v>
                </c:pt>
                <c:pt idx="331">
                  <c:v>36.44319852911445</c:v>
                </c:pt>
                <c:pt idx="332">
                  <c:v>35.85309342590665</c:v>
                </c:pt>
                <c:pt idx="333">
                  <c:v>35.27397513029808</c:v>
                </c:pt>
                <c:pt idx="334">
                  <c:v>34.70556833054325</c:v>
                </c:pt>
                <c:pt idx="335">
                  <c:v>34.14760674898548</c:v>
                </c:pt>
                <c:pt idx="336">
                  <c:v>33.5998327899785</c:v>
                </c:pt>
                <c:pt idx="337">
                  <c:v>33.06199720180433</c:v>
                </c:pt>
                <c:pt idx="338">
                  <c:v>32.53385875213206</c:v>
                </c:pt>
                <c:pt idx="339">
                  <c:v>32.01518391655753</c:v>
                </c:pt>
                <c:pt idx="340">
                  <c:v>31.50574657976892</c:v>
                </c:pt>
                <c:pt idx="341">
                  <c:v>31.00532774888313</c:v>
                </c:pt>
                <c:pt idx="342">
                  <c:v>30.51371527850694</c:v>
                </c:pt>
                <c:pt idx="343">
                  <c:v>30.03070360708051</c:v>
                </c:pt>
                <c:pt idx="344">
                  <c:v>29.55609350407389</c:v>
                </c:pt>
                <c:pt idx="345">
                  <c:v>29.08969182761177</c:v>
                </c:pt>
                <c:pt idx="346">
                  <c:v>28.631311292117</c:v>
                </c:pt>
                <c:pt idx="347">
                  <c:v>28.18077024557084</c:v>
                </c:pt>
                <c:pt idx="348">
                  <c:v>27.73789245600113</c:v>
                </c:pt>
                <c:pt idx="349">
                  <c:v>27.30250690682215</c:v>
                </c:pt>
                <c:pt idx="350">
                  <c:v>26.87444760066057</c:v>
                </c:pt>
                <c:pt idx="351">
                  <c:v>26.45355337131468</c:v>
                </c:pt>
                <c:pt idx="352">
                  <c:v>26.03966770350689</c:v>
                </c:pt>
                <c:pt idx="353">
                  <c:v>25.63263856010076</c:v>
                </c:pt>
                <c:pt idx="354">
                  <c:v>25.23231821646726</c:v>
                </c:pt>
                <c:pt idx="355">
                  <c:v>24.83856310169477</c:v>
                </c:pt>
                <c:pt idx="356">
                  <c:v>24.45123364635117</c:v>
                </c:pt>
                <c:pt idx="357">
                  <c:v>24.07019413651631</c:v>
                </c:pt>
                <c:pt idx="358">
                  <c:v>23.69531257381527</c:v>
                </c:pt>
                <c:pt idx="359">
                  <c:v>23.32646054119289</c:v>
                </c:pt>
                <c:pt idx="360">
                  <c:v>22.96351307418155</c:v>
                </c:pt>
                <c:pt idx="361">
                  <c:v>22.60634853742357</c:v>
                </c:pt>
                <c:pt idx="362">
                  <c:v>22.25484850621939</c:v>
                </c:pt>
                <c:pt idx="363">
                  <c:v>21.90889765288415</c:v>
                </c:pt>
                <c:pt idx="364">
                  <c:v>21.56838363770146</c:v>
                </c:pt>
                <c:pt idx="365">
                  <c:v>21.23319700427481</c:v>
                </c:pt>
                <c:pt idx="366">
                  <c:v>20.90323107908472</c:v>
                </c:pt>
                <c:pt idx="367">
                  <c:v>20.57838187506684</c:v>
                </c:pt>
                <c:pt idx="368">
                  <c:v>20.25854799903647</c:v>
                </c:pt>
                <c:pt idx="369">
                  <c:v>19.9436305627903</c:v>
                </c:pt>
                <c:pt idx="370">
                  <c:v>19.63353309772509</c:v>
                </c:pt>
                <c:pt idx="371">
                  <c:v>19.32816147281898</c:v>
                </c:pt>
                <c:pt idx="372">
                  <c:v>19.02742381582937</c:v>
                </c:pt>
                <c:pt idx="373">
                  <c:v>18.73123043756487</c:v>
                </c:pt>
                <c:pt idx="374">
                  <c:v>18.43949375909852</c:v>
                </c:pt>
                <c:pt idx="375">
                  <c:v>18.1521282417927</c:v>
                </c:pt>
                <c:pt idx="376">
                  <c:v>17.869050320013</c:v>
                </c:pt>
                <c:pt idx="377">
                  <c:v>17.59017833641343</c:v>
                </c:pt>
                <c:pt idx="378">
                  <c:v>17.31543247968091</c:v>
                </c:pt>
                <c:pt idx="379">
                  <c:v>17.0447347246303</c:v>
                </c:pt>
                <c:pt idx="380">
                  <c:v>16.7780087745486</c:v>
                </c:pt>
                <c:pt idx="381">
                  <c:v>16.5151800056895</c:v>
                </c:pt>
                <c:pt idx="382">
                  <c:v>16.25617541382314</c:v>
                </c:pt>
                <c:pt idx="383">
                  <c:v>16.00092356275286</c:v>
                </c:pt>
                <c:pt idx="384">
                  <c:v>15.74935453471147</c:v>
                </c:pt>
                <c:pt idx="385">
                  <c:v>15.50139988255495</c:v>
                </c:pt>
                <c:pt idx="386">
                  <c:v>15.25699258367541</c:v>
                </c:pt>
                <c:pt idx="387">
                  <c:v>15.0160669955568</c:v>
                </c:pt>
                <c:pt idx="388">
                  <c:v>14.77855881290162</c:v>
                </c:pt>
                <c:pt idx="389">
                  <c:v>14.54440502625914</c:v>
                </c:pt>
                <c:pt idx="390">
                  <c:v>14.31354388208945</c:v>
                </c:pt>
                <c:pt idx="391">
                  <c:v>14.08591484419873</c:v>
                </c:pt>
                <c:pt idx="392">
                  <c:v>13.8614585564855</c:v>
                </c:pt>
                <c:pt idx="393">
                  <c:v>13.64011680693915</c:v>
                </c:pt>
                <c:pt idx="394">
                  <c:v>13.42183249283511</c:v>
                </c:pt>
                <c:pt idx="395">
                  <c:v>13.20654958707172</c:v>
                </c:pt>
                <c:pt idx="396">
                  <c:v>12.99421310559882</c:v>
                </c:pt>
                <c:pt idx="397">
                  <c:v>12.78476907588623</c:v>
                </c:pt>
                <c:pt idx="398">
                  <c:v>12.57816450638705</c:v>
                </c:pt>
                <c:pt idx="399">
                  <c:v>12.37434735694688</c:v>
                </c:pt>
                <c:pt idx="400">
                  <c:v>12.17326651011768</c:v>
                </c:pt>
                <c:pt idx="401">
                  <c:v>11.97487174333094</c:v>
                </c:pt>
                <c:pt idx="402">
                  <c:v>11.77911370189156</c:v>
                </c:pt>
                <c:pt idx="403">
                  <c:v>11.5859438727515</c:v>
                </c:pt>
                <c:pt idx="404">
                  <c:v>11.39531455902437</c:v>
                </c:pt>
                <c:pt idx="405">
                  <c:v>11.20717885520611</c:v>
                </c:pt>
                <c:pt idx="406">
                  <c:v>11.02149062306381</c:v>
                </c:pt>
                <c:pt idx="407">
                  <c:v>10.83820446815918</c:v>
                </c:pt>
                <c:pt idx="408">
                  <c:v>10.65727571697312</c:v>
                </c:pt>
                <c:pt idx="409">
                  <c:v>10.47866039459791</c:v>
                </c:pt>
                <c:pt idx="410">
                  <c:v>10.30231520296604</c:v>
                </c:pt>
                <c:pt idx="411">
                  <c:v>10.12819749958487</c:v>
                </c:pt>
                <c:pt idx="412">
                  <c:v>9.95626527674608</c:v>
                </c:pt>
                <c:pt idx="413">
                  <c:v>9.786477141181024</c:v>
                </c:pt>
                <c:pt idx="414">
                  <c:v>9.618792294133584</c:v>
                </c:pt>
                <c:pt idx="415">
                  <c:v>9.45317051182127</c:v>
                </c:pt>
                <c:pt idx="416">
                  <c:v>9.289572126257156</c:v>
                </c:pt>
                <c:pt idx="417">
                  <c:v>9.127958006405663</c:v>
                </c:pt>
                <c:pt idx="418">
                  <c:v>8.968289539644274</c:v>
                </c:pt>
                <c:pt idx="419">
                  <c:v>8.810528613505653</c:v>
                </c:pt>
                <c:pt idx="420">
                  <c:v>8.65463759767215</c:v>
                </c:pt>
                <c:pt idx="421">
                  <c:v>8.500579326197964</c:v>
                </c:pt>
                <c:pt idx="422">
                  <c:v>8.348317079931291</c:v>
                </c:pt>
                <c:pt idx="423">
                  <c:v>8.197814569111188</c:v>
                </c:pt>
                <c:pt idx="424">
                  <c:v>8.0490359161127</c:v>
                </c:pt>
                <c:pt idx="425">
                  <c:v>7.901945638313748</c:v>
                </c:pt>
                <c:pt idx="426">
                  <c:v>7.756508631057215</c:v>
                </c:pt>
                <c:pt idx="427">
                  <c:v>7.612690150682226</c:v>
                </c:pt>
                <c:pt idx="428">
                  <c:v>7.470455797596799</c:v>
                </c:pt>
                <c:pt idx="429">
                  <c:v>7.329771499364994</c:v>
                </c:pt>
                <c:pt idx="430">
                  <c:v>7.190603493780997</c:v>
                </c:pt>
                <c:pt idx="431">
                  <c:v>7.052918311901692</c:v>
                </c:pt>
                <c:pt idx="432">
                  <c:v>6.916682761009042</c:v>
                </c:pt>
                <c:pt idx="433">
                  <c:v>6.781863907473336</c:v>
                </c:pt>
                <c:pt idx="434">
                  <c:v>6.648429059486773</c:v>
                </c:pt>
                <c:pt idx="435">
                  <c:v>6.516345749638276</c:v>
                </c:pt>
                <c:pt idx="436">
                  <c:v>6.385581717296759</c:v>
                </c:pt>
                <c:pt idx="437">
                  <c:v>6.256104890771553</c:v>
                </c:pt>
                <c:pt idx="438">
                  <c:v>6.12788336921875</c:v>
                </c:pt>
                <c:pt idx="439">
                  <c:v>6.000885404257815</c:v>
                </c:pt>
                <c:pt idx="440">
                  <c:v>5.875079381267425</c:v>
                </c:pt>
                <c:pt idx="441">
                  <c:v>5.750433800324344</c:v>
                </c:pt>
                <c:pt idx="442">
                  <c:v>5.626917256751767</c:v>
                </c:pt>
                <c:pt idx="443">
                  <c:v>5.504498421242488</c:v>
                </c:pt>
                <c:pt idx="444">
                  <c:v>5.38314601952169</c:v>
                </c:pt>
                <c:pt idx="445">
                  <c:v>5.262828811517124</c:v>
                </c:pt>
                <c:pt idx="446">
                  <c:v>5.143515570002137</c:v>
                </c:pt>
                <c:pt idx="447">
                  <c:v>5.025175058681896</c:v>
                </c:pt>
                <c:pt idx="448">
                  <c:v>4.907776009694885</c:v>
                </c:pt>
                <c:pt idx="449">
                  <c:v>4.791287100504746</c:v>
                </c:pt>
                <c:pt idx="450">
                  <c:v>4.675676930165309</c:v>
                </c:pt>
                <c:pt idx="451">
                  <c:v>4.560913994947384</c:v>
                </c:pt>
                <c:pt idx="452">
                  <c:v>4.44696666332726</c:v>
                </c:pt>
                <c:pt idx="453">
                  <c:v>4.33380315035106</c:v>
                </c:pt>
                <c:pt idx="454">
                  <c:v>4.221391491405881</c:v>
                </c:pt>
                <c:pt idx="455">
                  <c:v>4.109699515455531</c:v>
                </c:pt>
                <c:pt idx="456">
                  <c:v>3.998694817827868</c:v>
                </c:pt>
                <c:pt idx="457">
                  <c:v>3.888344732685652</c:v>
                </c:pt>
                <c:pt idx="458">
                  <c:v>3.778616305365176</c:v>
                </c:pt>
                <c:pt idx="459">
                  <c:v>3.669476264842558</c:v>
                </c:pt>
                <c:pt idx="460">
                  <c:v>3.560890996681508</c:v>
                </c:pt>
                <c:pt idx="461">
                  <c:v>3.452826516944469</c:v>
                </c:pt>
                <c:pt idx="462">
                  <c:v>3.345248447715903</c:v>
                </c:pt>
                <c:pt idx="463">
                  <c:v>3.238121995113204</c:v>
                </c:pt>
                <c:pt idx="464">
                  <c:v>3.131411930957825</c:v>
                </c:pt>
                <c:pt idx="465">
                  <c:v>3.02508257968816</c:v>
                </c:pt>
                <c:pt idx="466">
                  <c:v>2.919097812640871</c:v>
                </c:pt>
                <c:pt idx="467">
                  <c:v>2.813421052584715</c:v>
                </c:pt>
                <c:pt idx="468">
                  <c:v>2.708015292423227</c:v>
                </c:pt>
                <c:pt idx="469">
                  <c:v>2.602843133433112</c:v>
                </c:pt>
                <c:pt idx="470">
                  <c:v>2.49786685043847</c:v>
                </c:pt>
                <c:pt idx="471">
                  <c:v>2.393048494223763</c:v>
                </c:pt>
                <c:pt idx="472">
                  <c:v>2.288350045679294</c:v>
                </c:pt>
                <c:pt idx="473">
                  <c:v>2.183733642307117</c:v>
                </c:pt>
                <c:pt idx="474">
                  <c:v>2.079161906850231</c:v>
                </c:pt>
                <c:pt idx="475">
                  <c:v>1.974598421639939</c:v>
                </c:pt>
                <c:pt idx="476">
                  <c:v>1.87000841362169</c:v>
                </c:pt>
                <c:pt idx="477">
                  <c:v>1.765359748745027</c:v>
                </c:pt>
                <c:pt idx="478">
                  <c:v>1.660624388944541</c:v>
                </c:pt>
                <c:pt idx="479">
                  <c:v>1.555780555587603</c:v>
                </c:pt>
                <c:pt idx="480">
                  <c:v>1.450815998629537</c:v>
                </c:pt>
              </c:numCache>
            </c:numRef>
          </c:yVal>
          <c:smooth val="1"/>
        </c:ser>
        <c:ser>
          <c:idx val="1"/>
          <c:order val="1"/>
          <c:tx>
            <c:v/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60.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Calc!$Y$4:$Y$23</c:f>
              <c:numCache>
                <c:formatCode>General</c:formatCode>
                <c:ptCount val="20"/>
                <c:pt idx="0">
                  <c:v>20.0</c:v>
                </c:pt>
                <c:pt idx="1">
                  <c:v>25.17850823588335</c:v>
                </c:pt>
                <c:pt idx="2">
                  <c:v>39.90524629937759</c:v>
                </c:pt>
                <c:pt idx="3">
                  <c:v>50.23772863019161</c:v>
                </c:pt>
                <c:pt idx="4">
                  <c:v>79.62143411069945</c:v>
                </c:pt>
                <c:pt idx="5">
                  <c:v>100.2374467254545</c:v>
                </c:pt>
                <c:pt idx="6">
                  <c:v>158.8656469448563</c:v>
                </c:pt>
                <c:pt idx="7">
                  <c:v>200.0</c:v>
                </c:pt>
                <c:pt idx="8">
                  <c:v>316.9786384922227</c:v>
                </c:pt>
                <c:pt idx="9">
                  <c:v>399.052462993776</c:v>
                </c:pt>
                <c:pt idx="10">
                  <c:v>632.455532033676</c:v>
                </c:pt>
                <c:pt idx="11">
                  <c:v>796.214341106995</c:v>
                </c:pt>
                <c:pt idx="12">
                  <c:v>1261.914688960387</c:v>
                </c:pt>
                <c:pt idx="13">
                  <c:v>1588.656469448564</c:v>
                </c:pt>
                <c:pt idx="14">
                  <c:v>2517.850823588335</c:v>
                </c:pt>
                <c:pt idx="15">
                  <c:v>3169.786384922231</c:v>
                </c:pt>
                <c:pt idx="16">
                  <c:v>5023.772863019161</c:v>
                </c:pt>
                <c:pt idx="17">
                  <c:v>6324.555320336765</c:v>
                </c:pt>
                <c:pt idx="18">
                  <c:v>10023.74467254545</c:v>
                </c:pt>
                <c:pt idx="19">
                  <c:v>12619.14688960386</c:v>
                </c:pt>
              </c:numCache>
            </c:numRef>
          </c:xVal>
          <c:yVal>
            <c:numRef>
              <c:f>Calc!$Z$4:$Z$23</c:f>
              <c:numCache>
                <c:formatCode>General</c:formatCode>
                <c:ptCount val="20"/>
                <c:pt idx="0">
                  <c:v>-180.0</c:v>
                </c:pt>
                <c:pt idx="1">
                  <c:v>-180.0</c:v>
                </c:pt>
                <c:pt idx="2">
                  <c:v>-180.0</c:v>
                </c:pt>
                <c:pt idx="3">
                  <c:v>-180.0</c:v>
                </c:pt>
                <c:pt idx="4">
                  <c:v>-180.0</c:v>
                </c:pt>
                <c:pt idx="5">
                  <c:v>-180.0</c:v>
                </c:pt>
                <c:pt idx="6">
                  <c:v>-180.0</c:v>
                </c:pt>
                <c:pt idx="7">
                  <c:v>-180.0</c:v>
                </c:pt>
                <c:pt idx="8">
                  <c:v>-180.0</c:v>
                </c:pt>
                <c:pt idx="9">
                  <c:v>-180.0</c:v>
                </c:pt>
                <c:pt idx="10">
                  <c:v>-180.0</c:v>
                </c:pt>
                <c:pt idx="11">
                  <c:v>-180.0</c:v>
                </c:pt>
                <c:pt idx="12">
                  <c:v>-180.0</c:v>
                </c:pt>
                <c:pt idx="13">
                  <c:v>-180.0</c:v>
                </c:pt>
                <c:pt idx="14">
                  <c:v>-180.0</c:v>
                </c:pt>
                <c:pt idx="15">
                  <c:v>-180.0</c:v>
                </c:pt>
                <c:pt idx="16">
                  <c:v>-180.0</c:v>
                </c:pt>
                <c:pt idx="17">
                  <c:v>-180.0</c:v>
                </c:pt>
                <c:pt idx="18">
                  <c:v>-180.0</c:v>
                </c:pt>
                <c:pt idx="19">
                  <c:v>-180.0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871504"/>
        <c:axId val="1804870208"/>
      </c:scatterChart>
      <c:valAx>
        <c:axId val="-2062871504"/>
        <c:scaling>
          <c:logBase val="2.0"/>
          <c:orientation val="minMax"/>
          <c:max val="20000.0"/>
          <c:min val="15.6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4870208"/>
        <c:crosses val="autoZero"/>
        <c:crossBetween val="midCat"/>
        <c:majorUnit val="2.0"/>
      </c:valAx>
      <c:valAx>
        <c:axId val="1804870208"/>
        <c:scaling>
          <c:orientation val="minMax"/>
          <c:max val="180.0"/>
          <c:min val="-180.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71504"/>
        <c:crosses val="autoZero"/>
        <c:crossBetween val="midCat"/>
        <c:majorUnit val="60.0"/>
        <c:minorUnit val="30.0"/>
      </c:valAx>
      <c:spPr>
        <a:blipFill dpi="0" rotWithShape="1">
          <a:blip xmlns:r="http://schemas.openxmlformats.org/officeDocument/2006/relationships" r:embed="rId3"/>
          <a:srcRect/>
          <a:tile tx="0" ty="0" sx="100000" sy="100000" flip="none" algn="tl"/>
        </a:blipFill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C3D69B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Calc!$AB$4</c:f>
          <c:strCache>
            <c:ptCount val="1"/>
            <c:pt idx="0">
              <c:v>CH B | fc = 354 Hz | Q = 1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APF_A!$I$4:$I$484</c:f>
              <c:numCache>
                <c:formatCode>General</c:formatCode>
                <c:ptCount val="481"/>
                <c:pt idx="0">
                  <c:v>20.0</c:v>
                </c:pt>
                <c:pt idx="1">
                  <c:v>20.28990416137472</c:v>
                </c:pt>
                <c:pt idx="2">
                  <c:v>20.58401054388856</c:v>
                </c:pt>
                <c:pt idx="3">
                  <c:v>20.88238005961129</c:v>
                </c:pt>
                <c:pt idx="4">
                  <c:v>21.18507450354578</c:v>
                </c:pt>
                <c:pt idx="5">
                  <c:v>21.49215656642635</c:v>
                </c:pt>
                <c:pt idx="6">
                  <c:v>21.80368984770255</c:v>
                </c:pt>
                <c:pt idx="7">
                  <c:v>22.11973886871119</c:v>
                </c:pt>
                <c:pt idx="8">
                  <c:v>22.44036908603927</c:v>
                </c:pt>
                <c:pt idx="9">
                  <c:v>22.76564690508064</c:v>
                </c:pt>
                <c:pt idx="10">
                  <c:v>23.09563969378917</c:v>
                </c:pt>
                <c:pt idx="11">
                  <c:v>23.4304157966312</c:v>
                </c:pt>
                <c:pt idx="12">
                  <c:v>23.77004454874037</c:v>
                </c:pt>
                <c:pt idx="13">
                  <c:v>24.11459629027749</c:v>
                </c:pt>
                <c:pt idx="14">
                  <c:v>24.46414238099863</c:v>
                </c:pt>
                <c:pt idx="15">
                  <c:v>24.81875521503439</c:v>
                </c:pt>
                <c:pt idx="16">
                  <c:v>25.17850823588335</c:v>
                </c:pt>
                <c:pt idx="17">
                  <c:v>25.54347595162286</c:v>
                </c:pt>
                <c:pt idx="18">
                  <c:v>25.91373395034039</c:v>
                </c:pt>
                <c:pt idx="19">
                  <c:v>26.28935891578844</c:v>
                </c:pt>
                <c:pt idx="20">
                  <c:v>26.67042864326648</c:v>
                </c:pt>
                <c:pt idx="21">
                  <c:v>27.05702205573301</c:v>
                </c:pt>
                <c:pt idx="22">
                  <c:v>27.44921922015124</c:v>
                </c:pt>
                <c:pt idx="23">
                  <c:v>27.84710136407168</c:v>
                </c:pt>
                <c:pt idx="24">
                  <c:v>28.25075089245509</c:v>
                </c:pt>
                <c:pt idx="25">
                  <c:v>28.66025140473926</c:v>
                </c:pt>
                <c:pt idx="26">
                  <c:v>29.07568771215324</c:v>
                </c:pt>
                <c:pt idx="27">
                  <c:v>29.49714585528249</c:v>
                </c:pt>
                <c:pt idx="28">
                  <c:v>29.92471312188867</c:v>
                </c:pt>
                <c:pt idx="29">
                  <c:v>30.35847806498768</c:v>
                </c:pt>
                <c:pt idx="30">
                  <c:v>30.79853052118984</c:v>
                </c:pt>
                <c:pt idx="31">
                  <c:v>31.24496162930581</c:v>
                </c:pt>
                <c:pt idx="32">
                  <c:v>31.69786384922227</c:v>
                </c:pt>
                <c:pt idx="33">
                  <c:v>32.15733098105122</c:v>
                </c:pt>
                <c:pt idx="34">
                  <c:v>32.62345818455676</c:v>
                </c:pt>
                <c:pt idx="35">
                  <c:v>33.09634199886363</c:v>
                </c:pt>
                <c:pt idx="36">
                  <c:v>33.57608036245121</c:v>
                </c:pt>
                <c:pt idx="37">
                  <c:v>34.06277263343754</c:v>
                </c:pt>
                <c:pt idx="38">
                  <c:v>34.55651961015727</c:v>
                </c:pt>
                <c:pt idx="39">
                  <c:v>35.05742355203785</c:v>
                </c:pt>
                <c:pt idx="40">
                  <c:v>35.56558820077845</c:v>
                </c:pt>
                <c:pt idx="41">
                  <c:v>36.08111880183572</c:v>
                </c:pt>
                <c:pt idx="42">
                  <c:v>36.60412212622112</c:v>
                </c:pt>
                <c:pt idx="43">
                  <c:v>37.13470649261412</c:v>
                </c:pt>
                <c:pt idx="44">
                  <c:v>37.67298178979602</c:v>
                </c:pt>
                <c:pt idx="45">
                  <c:v>38.21905949940881</c:v>
                </c:pt>
                <c:pt idx="46">
                  <c:v>38.77305271904414</c:v>
                </c:pt>
                <c:pt idx="47">
                  <c:v>39.33507618566677</c:v>
                </c:pt>
                <c:pt idx="48">
                  <c:v>39.90524629937759</c:v>
                </c:pt>
                <c:pt idx="49">
                  <c:v>40.48368114752123</c:v>
                </c:pt>
                <c:pt idx="50">
                  <c:v>41.07050052914293</c:v>
                </c:pt>
                <c:pt idx="51">
                  <c:v>41.6658259798</c:v>
                </c:pt>
                <c:pt idx="52">
                  <c:v>42.26978079673294</c:v>
                </c:pt>
                <c:pt idx="53">
                  <c:v>42.88249006440145</c:v>
                </c:pt>
                <c:pt idx="54">
                  <c:v>43.50408068039046</c:v>
                </c:pt>
                <c:pt idx="55">
                  <c:v>44.1346813816918</c:v>
                </c:pt>
                <c:pt idx="56">
                  <c:v>44.77442277136679</c:v>
                </c:pt>
                <c:pt idx="57">
                  <c:v>45.42343734559532</c:v>
                </c:pt>
                <c:pt idx="58">
                  <c:v>46.08185952111691</c:v>
                </c:pt>
                <c:pt idx="59">
                  <c:v>46.74982566306977</c:v>
                </c:pt>
                <c:pt idx="60">
                  <c:v>47.42747411323311</c:v>
                </c:pt>
                <c:pt idx="61">
                  <c:v>48.11494521867901</c:v>
                </c:pt>
                <c:pt idx="62">
                  <c:v>48.81238136083961</c:v>
                </c:pt>
                <c:pt idx="63">
                  <c:v>49.51992698499548</c:v>
                </c:pt>
                <c:pt idx="64">
                  <c:v>50.23772863019161</c:v>
                </c:pt>
                <c:pt idx="65">
                  <c:v>50.96593495958694</c:v>
                </c:pt>
                <c:pt idx="66">
                  <c:v>51.70469679124381</c:v>
                </c:pt>
                <c:pt idx="67">
                  <c:v>52.45416712936382</c:v>
                </c:pt>
                <c:pt idx="68">
                  <c:v>53.2145011959762</c:v>
                </c:pt>
                <c:pt idx="69">
                  <c:v>53.98585646308588</c:v>
                </c:pt>
                <c:pt idx="70">
                  <c:v>54.76839268528722</c:v>
                </c:pt>
                <c:pt idx="71">
                  <c:v>55.5622719328507</c:v>
                </c:pt>
                <c:pt idx="72">
                  <c:v>56.36765862528908</c:v>
                </c:pt>
                <c:pt idx="73">
                  <c:v>57.18471956541013</c:v>
                </c:pt>
                <c:pt idx="74">
                  <c:v>58.01362397386309</c:v>
                </c:pt>
                <c:pt idx="75">
                  <c:v>58.85454352418564</c:v>
                </c:pt>
                <c:pt idx="76">
                  <c:v>59.7076523783592</c:v>
                </c:pt>
                <c:pt idx="77">
                  <c:v>60.57312722287927</c:v>
                </c:pt>
                <c:pt idx="78">
                  <c:v>61.45114730534893</c:v>
                </c:pt>
                <c:pt idx="79">
                  <c:v>62.34189447160253</c:v>
                </c:pt>
                <c:pt idx="80">
                  <c:v>63.2455532033676</c:v>
                </c:pt>
                <c:pt idx="81">
                  <c:v>64.16231065647273</c:v>
                </c:pt>
                <c:pt idx="82">
                  <c:v>65.09235669960917</c:v>
                </c:pt>
                <c:pt idx="83">
                  <c:v>66.03588395365441</c:v>
                </c:pt>
                <c:pt idx="84">
                  <c:v>66.99308783156555</c:v>
                </c:pt>
                <c:pt idx="85">
                  <c:v>67.9641665788512</c:v>
                </c:pt>
                <c:pt idx="86">
                  <c:v>68.94932131462987</c:v>
                </c:pt>
                <c:pt idx="87">
                  <c:v>69.94875607328356</c:v>
                </c:pt>
                <c:pt idx="88">
                  <c:v>70.96267784671511</c:v>
                </c:pt>
                <c:pt idx="89">
                  <c:v>71.9912966272179</c:v>
                </c:pt>
                <c:pt idx="90">
                  <c:v>73.03482545096754</c:v>
                </c:pt>
                <c:pt idx="91">
                  <c:v>74.09348044214314</c:v>
                </c:pt>
                <c:pt idx="92">
                  <c:v>75.16748085768884</c:v>
                </c:pt>
                <c:pt idx="93">
                  <c:v>76.25704913272378</c:v>
                </c:pt>
                <c:pt idx="94">
                  <c:v>77.36241092661045</c:v>
                </c:pt>
                <c:pt idx="95">
                  <c:v>78.48379516969072</c:v>
                </c:pt>
                <c:pt idx="96">
                  <c:v>79.62143411069945</c:v>
                </c:pt>
                <c:pt idx="97">
                  <c:v>80.7755633648652</c:v>
                </c:pt>
                <c:pt idx="98">
                  <c:v>81.9464219627083</c:v>
                </c:pt>
                <c:pt idx="99">
                  <c:v>83.1342523995462</c:v>
                </c:pt>
                <c:pt idx="100">
                  <c:v>84.33930068571646</c:v>
                </c:pt>
                <c:pt idx="101">
                  <c:v>85.56181639752764</c:v>
                </c:pt>
                <c:pt idx="102">
                  <c:v>86.80205272894878</c:v>
                </c:pt>
                <c:pt idx="103">
                  <c:v>88.0602665440483</c:v>
                </c:pt>
                <c:pt idx="104">
                  <c:v>89.33671843019263</c:v>
                </c:pt>
                <c:pt idx="105">
                  <c:v>90.63167275201637</c:v>
                </c:pt>
                <c:pt idx="106">
                  <c:v>91.94539770617445</c:v>
                </c:pt>
                <c:pt idx="107">
                  <c:v>93.27816537688813</c:v>
                </c:pt>
                <c:pt idx="108">
                  <c:v>94.63025179229611</c:v>
                </c:pt>
                <c:pt idx="109">
                  <c:v>96.00193698162232</c:v>
                </c:pt>
                <c:pt idx="110">
                  <c:v>97.39350503317263</c:v>
                </c:pt>
                <c:pt idx="111">
                  <c:v>98.80524415317197</c:v>
                </c:pt>
                <c:pt idx="112">
                  <c:v>100.2374467254545</c:v>
                </c:pt>
                <c:pt idx="113">
                  <c:v>101.6904093720188</c:v>
                </c:pt>
                <c:pt idx="114">
                  <c:v>103.1644330144612</c:v>
                </c:pt>
                <c:pt idx="115">
                  <c:v>104.659822936299</c:v>
                </c:pt>
                <c:pt idx="116">
                  <c:v>106.1768888461977</c:v>
                </c:pt>
                <c:pt idx="117">
                  <c:v>107.7159449421144</c:v>
                </c:pt>
                <c:pt idx="118">
                  <c:v>109.2773099763709</c:v>
                </c:pt>
                <c:pt idx="119">
                  <c:v>110.8613073216701</c:v>
                </c:pt>
                <c:pt idx="120">
                  <c:v>112.4682650380698</c:v>
                </c:pt>
                <c:pt idx="121">
                  <c:v>114.0985159409264</c:v>
                </c:pt>
                <c:pt idx="122">
                  <c:v>115.7523976698241</c:v>
                </c:pt>
                <c:pt idx="123">
                  <c:v>117.4302527585033</c:v>
                </c:pt>
                <c:pt idx="124">
                  <c:v>119.1324287058021</c:v>
                </c:pt>
                <c:pt idx="125">
                  <c:v>120.8592780476266</c:v>
                </c:pt>
                <c:pt idx="126">
                  <c:v>122.6111584299641</c:v>
                </c:pt>
                <c:pt idx="127">
                  <c:v>124.3884326829552</c:v>
                </c:pt>
                <c:pt idx="128">
                  <c:v>126.1914688960387</c:v>
                </c:pt>
                <c:pt idx="129">
                  <c:v>128.0206404941862</c:v>
                </c:pt>
                <c:pt idx="130">
                  <c:v>129.8763263152423</c:v>
                </c:pt>
                <c:pt idx="131">
                  <c:v>131.7589106883848</c:v>
                </c:pt>
                <c:pt idx="132">
                  <c:v>133.6687835137229</c:v>
                </c:pt>
                <c:pt idx="133">
                  <c:v>135.6063403430492</c:v>
                </c:pt>
                <c:pt idx="134">
                  <c:v>137.5719824617616</c:v>
                </c:pt>
                <c:pt idx="135">
                  <c:v>139.5661169719733</c:v>
                </c:pt>
                <c:pt idx="136">
                  <c:v>141.5891568768276</c:v>
                </c:pt>
                <c:pt idx="137">
                  <c:v>143.6415211660341</c:v>
                </c:pt>
                <c:pt idx="138">
                  <c:v>145.7236349026456</c:v>
                </c:pt>
                <c:pt idx="139">
                  <c:v>147.835929311092</c:v>
                </c:pt>
                <c:pt idx="140">
                  <c:v>149.9788418664912</c:v>
                </c:pt>
                <c:pt idx="141">
                  <c:v>152.152816385254</c:v>
                </c:pt>
                <c:pt idx="142">
                  <c:v>154.3583031170025</c:v>
                </c:pt>
                <c:pt idx="143">
                  <c:v>156.5957588378205</c:v>
                </c:pt>
                <c:pt idx="144">
                  <c:v>158.8656469448563</c:v>
                </c:pt>
                <c:pt idx="145">
                  <c:v>161.1684375522963</c:v>
                </c:pt>
                <c:pt idx="146">
                  <c:v>163.50460758873</c:v>
                </c:pt>
                <c:pt idx="147">
                  <c:v>165.8746408959257</c:v>
                </c:pt>
                <c:pt idx="148">
                  <c:v>168.2790283290391</c:v>
                </c:pt>
                <c:pt idx="149">
                  <c:v>170.7182678582733</c:v>
                </c:pt>
                <c:pt idx="150">
                  <c:v>173.1928646720131</c:v>
                </c:pt>
                <c:pt idx="151">
                  <c:v>175.7033312814544</c:v>
                </c:pt>
                <c:pt idx="152">
                  <c:v>178.2501876267492</c:v>
                </c:pt>
                <c:pt idx="153">
                  <c:v>180.8339611846901</c:v>
                </c:pt>
                <c:pt idx="154">
                  <c:v>183.455187077956</c:v>
                </c:pt>
                <c:pt idx="155">
                  <c:v>186.1144081859398</c:v>
                </c:pt>
                <c:pt idx="156">
                  <c:v>188.8121752571847</c:v>
                </c:pt>
                <c:pt idx="157">
                  <c:v>191.5490470234482</c:v>
                </c:pt>
                <c:pt idx="158">
                  <c:v>194.3255903154213</c:v>
                </c:pt>
                <c:pt idx="159">
                  <c:v>197.1423801801233</c:v>
                </c:pt>
                <c:pt idx="160">
                  <c:v>200.0</c:v>
                </c:pt>
                <c:pt idx="161">
                  <c:v>202.8990416137474</c:v>
                </c:pt>
                <c:pt idx="162">
                  <c:v>205.8401054388856</c:v>
                </c:pt>
                <c:pt idx="163">
                  <c:v>208.823800596113</c:v>
                </c:pt>
                <c:pt idx="164">
                  <c:v>211.8507450354578</c:v>
                </c:pt>
                <c:pt idx="165">
                  <c:v>214.9215656642636</c:v>
                </c:pt>
                <c:pt idx="166">
                  <c:v>218.0368984770256</c:v>
                </c:pt>
                <c:pt idx="167">
                  <c:v>221.197388687112</c:v>
                </c:pt>
                <c:pt idx="168">
                  <c:v>224.4036908603927</c:v>
                </c:pt>
                <c:pt idx="169">
                  <c:v>227.6564690508064</c:v>
                </c:pt>
                <c:pt idx="170">
                  <c:v>230.9563969378917</c:v>
                </c:pt>
                <c:pt idx="171">
                  <c:v>234.3041579663121</c:v>
                </c:pt>
                <c:pt idx="172">
                  <c:v>237.7004454874037</c:v>
                </c:pt>
                <c:pt idx="173">
                  <c:v>241.1459629027749</c:v>
                </c:pt>
                <c:pt idx="174">
                  <c:v>244.6414238099863</c:v>
                </c:pt>
                <c:pt idx="175">
                  <c:v>248.187552150344</c:v>
                </c:pt>
                <c:pt idx="176">
                  <c:v>251.7850823588336</c:v>
                </c:pt>
                <c:pt idx="177">
                  <c:v>255.4347595162286</c:v>
                </c:pt>
                <c:pt idx="178">
                  <c:v>259.137339503404</c:v>
                </c:pt>
                <c:pt idx="179">
                  <c:v>262.8935891578844</c:v>
                </c:pt>
                <c:pt idx="180">
                  <c:v>266.704286432665</c:v>
                </c:pt>
                <c:pt idx="181">
                  <c:v>270.5702205573301</c:v>
                </c:pt>
                <c:pt idx="182">
                  <c:v>274.4921922015125</c:v>
                </c:pt>
                <c:pt idx="183">
                  <c:v>278.4710136407169</c:v>
                </c:pt>
                <c:pt idx="184">
                  <c:v>282.5075089245508</c:v>
                </c:pt>
                <c:pt idx="185">
                  <c:v>286.6025140473926</c:v>
                </c:pt>
                <c:pt idx="186">
                  <c:v>290.7568771215325</c:v>
                </c:pt>
                <c:pt idx="187">
                  <c:v>294.9714585528249</c:v>
                </c:pt>
                <c:pt idx="188">
                  <c:v>299.2471312188868</c:v>
                </c:pt>
                <c:pt idx="189">
                  <c:v>303.584780649877</c:v>
                </c:pt>
                <c:pt idx="190">
                  <c:v>307.9853052118984</c:v>
                </c:pt>
                <c:pt idx="191">
                  <c:v>312.4496162930582</c:v>
                </c:pt>
                <c:pt idx="192">
                  <c:v>316.9786384922227</c:v>
                </c:pt>
                <c:pt idx="193">
                  <c:v>321.5733098105123</c:v>
                </c:pt>
                <c:pt idx="194">
                  <c:v>326.2345818455677</c:v>
                </c:pt>
                <c:pt idx="195">
                  <c:v>330.9634199886364</c:v>
                </c:pt>
                <c:pt idx="196">
                  <c:v>335.7608036245121</c:v>
                </c:pt>
                <c:pt idx="197">
                  <c:v>340.6277263343754</c:v>
                </c:pt>
                <c:pt idx="198">
                  <c:v>345.5651961015727</c:v>
                </c:pt>
                <c:pt idx="199">
                  <c:v>350.5742355203786</c:v>
                </c:pt>
                <c:pt idx="200">
                  <c:v>355.6558820077847</c:v>
                </c:pt>
                <c:pt idx="201">
                  <c:v>360.8111880183574</c:v>
                </c:pt>
                <c:pt idx="202">
                  <c:v>366.0412212622114</c:v>
                </c:pt>
                <c:pt idx="203">
                  <c:v>371.3470649261413</c:v>
                </c:pt>
                <c:pt idx="204">
                  <c:v>376.7298178979602</c:v>
                </c:pt>
                <c:pt idx="205">
                  <c:v>382.1905949940881</c:v>
                </c:pt>
                <c:pt idx="206">
                  <c:v>387.7305271904416</c:v>
                </c:pt>
                <c:pt idx="207">
                  <c:v>393.3507618566677</c:v>
                </c:pt>
                <c:pt idx="208">
                  <c:v>399.052462993776</c:v>
                </c:pt>
                <c:pt idx="209">
                  <c:v>404.8368114752123</c:v>
                </c:pt>
                <c:pt idx="210">
                  <c:v>410.7050052914293</c:v>
                </c:pt>
                <c:pt idx="211">
                  <c:v>416.658259798</c:v>
                </c:pt>
                <c:pt idx="212">
                  <c:v>422.6978079673295</c:v>
                </c:pt>
                <c:pt idx="213">
                  <c:v>428.8249006440147</c:v>
                </c:pt>
                <c:pt idx="214">
                  <c:v>435.0408068039046</c:v>
                </c:pt>
                <c:pt idx="215">
                  <c:v>441.3468138169182</c:v>
                </c:pt>
                <c:pt idx="216">
                  <c:v>447.744227713668</c:v>
                </c:pt>
                <c:pt idx="217">
                  <c:v>454.2343734559532</c:v>
                </c:pt>
                <c:pt idx="218">
                  <c:v>460.8185952111693</c:v>
                </c:pt>
                <c:pt idx="219">
                  <c:v>467.4982566306978</c:v>
                </c:pt>
                <c:pt idx="220">
                  <c:v>474.2747411323312</c:v>
                </c:pt>
                <c:pt idx="221">
                  <c:v>481.1494521867904</c:v>
                </c:pt>
                <c:pt idx="222">
                  <c:v>488.1238136083961</c:v>
                </c:pt>
                <c:pt idx="223">
                  <c:v>495.199269849955</c:v>
                </c:pt>
                <c:pt idx="224">
                  <c:v>502.377286301916</c:v>
                </c:pt>
                <c:pt idx="225">
                  <c:v>509.6593495958694</c:v>
                </c:pt>
                <c:pt idx="226">
                  <c:v>517.0469679124385</c:v>
                </c:pt>
                <c:pt idx="227">
                  <c:v>524.5416712936382</c:v>
                </c:pt>
                <c:pt idx="228">
                  <c:v>532.1450119597623</c:v>
                </c:pt>
                <c:pt idx="229">
                  <c:v>539.8585646308588</c:v>
                </c:pt>
                <c:pt idx="230">
                  <c:v>547.6839268528725</c:v>
                </c:pt>
                <c:pt idx="231">
                  <c:v>555.6227193285074</c:v>
                </c:pt>
                <c:pt idx="232">
                  <c:v>563.676586252891</c:v>
                </c:pt>
                <c:pt idx="233">
                  <c:v>571.8471956541015</c:v>
                </c:pt>
                <c:pt idx="234">
                  <c:v>580.136239738631</c:v>
                </c:pt>
                <c:pt idx="235">
                  <c:v>588.5454352418564</c:v>
                </c:pt>
                <c:pt idx="236">
                  <c:v>597.0765237835923</c:v>
                </c:pt>
                <c:pt idx="237">
                  <c:v>605.7312722287928</c:v>
                </c:pt>
                <c:pt idx="238">
                  <c:v>614.5114730534896</c:v>
                </c:pt>
                <c:pt idx="239">
                  <c:v>623.4189447160251</c:v>
                </c:pt>
                <c:pt idx="240">
                  <c:v>632.455532033676</c:v>
                </c:pt>
                <c:pt idx="241">
                  <c:v>641.6231065647276</c:v>
                </c:pt>
                <c:pt idx="242">
                  <c:v>650.9235669960918</c:v>
                </c:pt>
                <c:pt idx="243">
                  <c:v>660.3588395365443</c:v>
                </c:pt>
                <c:pt idx="244">
                  <c:v>669.9308783156552</c:v>
                </c:pt>
                <c:pt idx="245">
                  <c:v>679.6416657885122</c:v>
                </c:pt>
                <c:pt idx="246">
                  <c:v>689.493213146299</c:v>
                </c:pt>
                <c:pt idx="247">
                  <c:v>699.4875607328361</c:v>
                </c:pt>
                <c:pt idx="248">
                  <c:v>709.626778467151</c:v>
                </c:pt>
                <c:pt idx="249">
                  <c:v>719.9129662721793</c:v>
                </c:pt>
                <c:pt idx="250">
                  <c:v>730.3482545096756</c:v>
                </c:pt>
                <c:pt idx="251">
                  <c:v>740.9348044214317</c:v>
                </c:pt>
                <c:pt idx="252">
                  <c:v>751.6748085768883</c:v>
                </c:pt>
                <c:pt idx="253">
                  <c:v>762.570491327238</c:v>
                </c:pt>
                <c:pt idx="254">
                  <c:v>773.6241092661043</c:v>
                </c:pt>
                <c:pt idx="255">
                  <c:v>784.8379516969073</c:v>
                </c:pt>
                <c:pt idx="256">
                  <c:v>796.214341106995</c:v>
                </c:pt>
                <c:pt idx="257">
                  <c:v>807.755633648652</c:v>
                </c:pt>
                <c:pt idx="258">
                  <c:v>819.4642196270834</c:v>
                </c:pt>
                <c:pt idx="259">
                  <c:v>831.3425239954621</c:v>
                </c:pt>
                <c:pt idx="260">
                  <c:v>843.3930068571648</c:v>
                </c:pt>
                <c:pt idx="261">
                  <c:v>855.6181639752763</c:v>
                </c:pt>
                <c:pt idx="262">
                  <c:v>868.020527289488</c:v>
                </c:pt>
                <c:pt idx="263">
                  <c:v>880.6026654404831</c:v>
                </c:pt>
                <c:pt idx="264">
                  <c:v>893.3671843019265</c:v>
                </c:pt>
                <c:pt idx="265">
                  <c:v>906.3167275201637</c:v>
                </c:pt>
                <c:pt idx="266">
                  <c:v>919.453977061745</c:v>
                </c:pt>
                <c:pt idx="267">
                  <c:v>932.7816537688812</c:v>
                </c:pt>
                <c:pt idx="268">
                  <c:v>946.3025179229613</c:v>
                </c:pt>
                <c:pt idx="269">
                  <c:v>960.0193698162235</c:v>
                </c:pt>
                <c:pt idx="270">
                  <c:v>973.9350503317266</c:v>
                </c:pt>
                <c:pt idx="271">
                  <c:v>988.0524415317202</c:v>
                </c:pt>
                <c:pt idx="272">
                  <c:v>1002.374467254545</c:v>
                </c:pt>
                <c:pt idx="273">
                  <c:v>1016.904093720188</c:v>
                </c:pt>
                <c:pt idx="274">
                  <c:v>1031.644330144611</c:v>
                </c:pt>
                <c:pt idx="275">
                  <c:v>1046.59822936299</c:v>
                </c:pt>
                <c:pt idx="276">
                  <c:v>1061.768888461977</c:v>
                </c:pt>
                <c:pt idx="277">
                  <c:v>1077.159449421144</c:v>
                </c:pt>
                <c:pt idx="278">
                  <c:v>1092.773099763709</c:v>
                </c:pt>
                <c:pt idx="279">
                  <c:v>1108.613073216701</c:v>
                </c:pt>
                <c:pt idx="280">
                  <c:v>1124.682650380698</c:v>
                </c:pt>
                <c:pt idx="281">
                  <c:v>1140.985159409265</c:v>
                </c:pt>
                <c:pt idx="282">
                  <c:v>1157.523976698241</c:v>
                </c:pt>
                <c:pt idx="283">
                  <c:v>1174.302527585034</c:v>
                </c:pt>
                <c:pt idx="284">
                  <c:v>1191.324287058021</c:v>
                </c:pt>
                <c:pt idx="285">
                  <c:v>1208.592780476267</c:v>
                </c:pt>
                <c:pt idx="286">
                  <c:v>1226.111584299642</c:v>
                </c:pt>
                <c:pt idx="287">
                  <c:v>1243.884326829553</c:v>
                </c:pt>
                <c:pt idx="288">
                  <c:v>1261.914688960387</c:v>
                </c:pt>
                <c:pt idx="289">
                  <c:v>1280.206404941862</c:v>
                </c:pt>
                <c:pt idx="290">
                  <c:v>1298.763263152423</c:v>
                </c:pt>
                <c:pt idx="291">
                  <c:v>1317.589106883848</c:v>
                </c:pt>
                <c:pt idx="292">
                  <c:v>1336.68783513723</c:v>
                </c:pt>
                <c:pt idx="293">
                  <c:v>1356.063403430492</c:v>
                </c:pt>
                <c:pt idx="294">
                  <c:v>1375.719824617615</c:v>
                </c:pt>
                <c:pt idx="295">
                  <c:v>1395.661169719733</c:v>
                </c:pt>
                <c:pt idx="296">
                  <c:v>1415.891568768277</c:v>
                </c:pt>
                <c:pt idx="297">
                  <c:v>1436.415211660341</c:v>
                </c:pt>
                <c:pt idx="298">
                  <c:v>1457.236349026457</c:v>
                </c:pt>
                <c:pt idx="299">
                  <c:v>1478.359293110919</c:v>
                </c:pt>
                <c:pt idx="300">
                  <c:v>1499.788418664913</c:v>
                </c:pt>
                <c:pt idx="301">
                  <c:v>1521.528163852541</c:v>
                </c:pt>
                <c:pt idx="302">
                  <c:v>1543.583031170026</c:v>
                </c:pt>
                <c:pt idx="303">
                  <c:v>1565.957588378206</c:v>
                </c:pt>
                <c:pt idx="304">
                  <c:v>1588.656469448564</c:v>
                </c:pt>
                <c:pt idx="305">
                  <c:v>1611.684375522964</c:v>
                </c:pt>
                <c:pt idx="306">
                  <c:v>1635.046075887301</c:v>
                </c:pt>
                <c:pt idx="307">
                  <c:v>1658.746408959257</c:v>
                </c:pt>
                <c:pt idx="308">
                  <c:v>1682.790283290391</c:v>
                </c:pt>
                <c:pt idx="309">
                  <c:v>1707.182678582732</c:v>
                </c:pt>
                <c:pt idx="310">
                  <c:v>1731.928646720131</c:v>
                </c:pt>
                <c:pt idx="311">
                  <c:v>1757.033312814545</c:v>
                </c:pt>
                <c:pt idx="312">
                  <c:v>1782.501876267491</c:v>
                </c:pt>
                <c:pt idx="313">
                  <c:v>1808.339611846902</c:v>
                </c:pt>
                <c:pt idx="314">
                  <c:v>1834.55187077956</c:v>
                </c:pt>
                <c:pt idx="315">
                  <c:v>1861.144081859399</c:v>
                </c:pt>
                <c:pt idx="316">
                  <c:v>1888.121752571848</c:v>
                </c:pt>
                <c:pt idx="317">
                  <c:v>1915.490470234484</c:v>
                </c:pt>
                <c:pt idx="318">
                  <c:v>1943.255903154213</c:v>
                </c:pt>
                <c:pt idx="319">
                  <c:v>1971.423801801233</c:v>
                </c:pt>
                <c:pt idx="320">
                  <c:v>2000.0</c:v>
                </c:pt>
                <c:pt idx="321">
                  <c:v>2028.990416137473</c:v>
                </c:pt>
                <c:pt idx="322">
                  <c:v>2058.401054388859</c:v>
                </c:pt>
                <c:pt idx="323">
                  <c:v>2088.238005961129</c:v>
                </c:pt>
                <c:pt idx="324">
                  <c:v>2118.507450354578</c:v>
                </c:pt>
                <c:pt idx="325">
                  <c:v>2149.215656642636</c:v>
                </c:pt>
                <c:pt idx="326">
                  <c:v>2180.368984770258</c:v>
                </c:pt>
                <c:pt idx="327">
                  <c:v>2211.973886871121</c:v>
                </c:pt>
                <c:pt idx="328">
                  <c:v>2244.036908603927</c:v>
                </c:pt>
                <c:pt idx="329">
                  <c:v>2276.564690508064</c:v>
                </c:pt>
                <c:pt idx="330">
                  <c:v>2309.563969378918</c:v>
                </c:pt>
                <c:pt idx="331">
                  <c:v>2343.041579663121</c:v>
                </c:pt>
                <c:pt idx="332">
                  <c:v>2377.004454874038</c:v>
                </c:pt>
                <c:pt idx="333">
                  <c:v>2411.459629027748</c:v>
                </c:pt>
                <c:pt idx="334">
                  <c:v>2446.414238099864</c:v>
                </c:pt>
                <c:pt idx="335">
                  <c:v>2481.87552150344</c:v>
                </c:pt>
                <c:pt idx="336">
                  <c:v>2517.850823588335</c:v>
                </c:pt>
                <c:pt idx="337">
                  <c:v>2554.34759516229</c:v>
                </c:pt>
                <c:pt idx="338">
                  <c:v>2591.37339503404</c:v>
                </c:pt>
                <c:pt idx="339">
                  <c:v>2628.935891578845</c:v>
                </c:pt>
                <c:pt idx="340">
                  <c:v>2667.042864326649</c:v>
                </c:pt>
                <c:pt idx="341">
                  <c:v>2705.702205573303</c:v>
                </c:pt>
                <c:pt idx="342">
                  <c:v>2744.921922015126</c:v>
                </c:pt>
                <c:pt idx="343">
                  <c:v>2784.710136407168</c:v>
                </c:pt>
                <c:pt idx="344">
                  <c:v>2825.075089245508</c:v>
                </c:pt>
                <c:pt idx="345">
                  <c:v>2866.025140473927</c:v>
                </c:pt>
                <c:pt idx="346">
                  <c:v>2907.568771215326</c:v>
                </c:pt>
                <c:pt idx="347">
                  <c:v>2949.714585528251</c:v>
                </c:pt>
                <c:pt idx="348">
                  <c:v>2992.471312188865</c:v>
                </c:pt>
                <c:pt idx="349">
                  <c:v>3035.847806498769</c:v>
                </c:pt>
                <c:pt idx="350">
                  <c:v>3079.853052118985</c:v>
                </c:pt>
                <c:pt idx="351">
                  <c:v>3124.496162930581</c:v>
                </c:pt>
                <c:pt idx="352">
                  <c:v>3169.786384922231</c:v>
                </c:pt>
                <c:pt idx="353">
                  <c:v>3215.733098105122</c:v>
                </c:pt>
                <c:pt idx="354">
                  <c:v>3262.345818455678</c:v>
                </c:pt>
                <c:pt idx="355">
                  <c:v>3309.634199886363</c:v>
                </c:pt>
                <c:pt idx="356">
                  <c:v>3357.608036245124</c:v>
                </c:pt>
                <c:pt idx="357">
                  <c:v>3406.277263343757</c:v>
                </c:pt>
                <c:pt idx="358">
                  <c:v>3455.651961015727</c:v>
                </c:pt>
                <c:pt idx="359">
                  <c:v>3505.742355203785</c:v>
                </c:pt>
                <c:pt idx="360">
                  <c:v>3556.558820077848</c:v>
                </c:pt>
                <c:pt idx="361">
                  <c:v>3608.111880183575</c:v>
                </c:pt>
                <c:pt idx="362">
                  <c:v>3660.412212622114</c:v>
                </c:pt>
                <c:pt idx="363">
                  <c:v>3713.470649261411</c:v>
                </c:pt>
                <c:pt idx="364">
                  <c:v>3767.298178979603</c:v>
                </c:pt>
                <c:pt idx="365">
                  <c:v>3821.905949940883</c:v>
                </c:pt>
                <c:pt idx="366">
                  <c:v>3877.305271904416</c:v>
                </c:pt>
                <c:pt idx="367">
                  <c:v>3933.507618566681</c:v>
                </c:pt>
                <c:pt idx="368">
                  <c:v>3990.52462993776</c:v>
                </c:pt>
                <c:pt idx="369">
                  <c:v>4048.368114752124</c:v>
                </c:pt>
                <c:pt idx="370">
                  <c:v>4107.050052914293</c:v>
                </c:pt>
                <c:pt idx="371">
                  <c:v>4166.582597980003</c:v>
                </c:pt>
                <c:pt idx="372">
                  <c:v>4226.978079673297</c:v>
                </c:pt>
                <c:pt idx="373">
                  <c:v>4288.249006440145</c:v>
                </c:pt>
                <c:pt idx="374">
                  <c:v>4350.408068039045</c:v>
                </c:pt>
                <c:pt idx="375">
                  <c:v>4413.468138169182</c:v>
                </c:pt>
                <c:pt idx="376">
                  <c:v>4477.442277136683</c:v>
                </c:pt>
                <c:pt idx="377">
                  <c:v>4542.343734559533</c:v>
                </c:pt>
                <c:pt idx="378">
                  <c:v>4608.185952111693</c:v>
                </c:pt>
                <c:pt idx="379">
                  <c:v>4674.98256630698</c:v>
                </c:pt>
                <c:pt idx="380">
                  <c:v>4742.747411323313</c:v>
                </c:pt>
                <c:pt idx="381">
                  <c:v>4811.494521867903</c:v>
                </c:pt>
                <c:pt idx="382">
                  <c:v>4881.238136083966</c:v>
                </c:pt>
                <c:pt idx="383">
                  <c:v>4951.992698499548</c:v>
                </c:pt>
                <c:pt idx="384">
                  <c:v>5023.772863019161</c:v>
                </c:pt>
                <c:pt idx="385">
                  <c:v>5096.593495958694</c:v>
                </c:pt>
                <c:pt idx="386">
                  <c:v>5170.469679124386</c:v>
                </c:pt>
                <c:pt idx="387">
                  <c:v>5245.416712936385</c:v>
                </c:pt>
                <c:pt idx="388">
                  <c:v>5321.45011959762</c:v>
                </c:pt>
                <c:pt idx="389">
                  <c:v>5398.585646308592</c:v>
                </c:pt>
                <c:pt idx="390">
                  <c:v>5476.839268528727</c:v>
                </c:pt>
                <c:pt idx="391">
                  <c:v>5556.227193285074</c:v>
                </c:pt>
                <c:pt idx="392">
                  <c:v>5636.76586252891</c:v>
                </c:pt>
                <c:pt idx="393">
                  <c:v>5718.471956541016</c:v>
                </c:pt>
                <c:pt idx="394">
                  <c:v>5801.36239738631</c:v>
                </c:pt>
                <c:pt idx="395">
                  <c:v>5885.454352418566</c:v>
                </c:pt>
                <c:pt idx="396">
                  <c:v>5970.765237835921</c:v>
                </c:pt>
                <c:pt idx="397">
                  <c:v>6057.312722287934</c:v>
                </c:pt>
                <c:pt idx="398">
                  <c:v>6145.114730534895</c:v>
                </c:pt>
                <c:pt idx="399">
                  <c:v>6234.189447160253</c:v>
                </c:pt>
                <c:pt idx="400">
                  <c:v>6324.555320336765</c:v>
                </c:pt>
                <c:pt idx="401">
                  <c:v>6416.231065647278</c:v>
                </c:pt>
                <c:pt idx="402">
                  <c:v>6509.235669960922</c:v>
                </c:pt>
                <c:pt idx="403">
                  <c:v>6603.58839536544</c:v>
                </c:pt>
                <c:pt idx="404">
                  <c:v>6699.308783156558</c:v>
                </c:pt>
                <c:pt idx="405">
                  <c:v>6796.416657885124</c:v>
                </c:pt>
                <c:pt idx="406">
                  <c:v>6894.932131462992</c:v>
                </c:pt>
                <c:pt idx="407">
                  <c:v>6994.875607328362</c:v>
                </c:pt>
                <c:pt idx="408">
                  <c:v>7096.267784671513</c:v>
                </c:pt>
                <c:pt idx="409">
                  <c:v>7199.129662721794</c:v>
                </c:pt>
                <c:pt idx="410">
                  <c:v>7303.482545096757</c:v>
                </c:pt>
                <c:pt idx="411">
                  <c:v>7409.348044214316</c:v>
                </c:pt>
                <c:pt idx="412">
                  <c:v>7516.748085768892</c:v>
                </c:pt>
                <c:pt idx="413">
                  <c:v>7625.704913272379</c:v>
                </c:pt>
                <c:pt idx="414">
                  <c:v>7736.241092661045</c:v>
                </c:pt>
                <c:pt idx="415">
                  <c:v>7848.37951696908</c:v>
                </c:pt>
                <c:pt idx="416">
                  <c:v>7962.143411069951</c:v>
                </c:pt>
                <c:pt idx="417">
                  <c:v>8077.556336486527</c:v>
                </c:pt>
                <c:pt idx="418">
                  <c:v>8194.64219627083</c:v>
                </c:pt>
                <c:pt idx="419">
                  <c:v>8313.425239954628</c:v>
                </c:pt>
                <c:pt idx="420">
                  <c:v>8433.93006857165</c:v>
                </c:pt>
                <c:pt idx="421">
                  <c:v>8556.181639752765</c:v>
                </c:pt>
                <c:pt idx="422">
                  <c:v>8680.20527289488</c:v>
                </c:pt>
                <c:pt idx="423">
                  <c:v>8806.026654404834</c:v>
                </c:pt>
                <c:pt idx="424">
                  <c:v>8933.671843019266</c:v>
                </c:pt>
                <c:pt idx="425">
                  <c:v>9063.167275201638</c:v>
                </c:pt>
                <c:pt idx="426">
                  <c:v>9194.539770617455</c:v>
                </c:pt>
                <c:pt idx="427">
                  <c:v>9327.816537688823</c:v>
                </c:pt>
                <c:pt idx="428">
                  <c:v>9463.025179229611</c:v>
                </c:pt>
                <c:pt idx="429">
                  <c:v>9600.193698162232</c:v>
                </c:pt>
                <c:pt idx="430">
                  <c:v>9739.350503317271</c:v>
                </c:pt>
                <c:pt idx="431">
                  <c:v>9880.524415317204</c:v>
                </c:pt>
                <c:pt idx="432">
                  <c:v>10023.74467254545</c:v>
                </c:pt>
                <c:pt idx="433">
                  <c:v>10169.04093720188</c:v>
                </c:pt>
                <c:pt idx="434">
                  <c:v>10316.44330144612</c:v>
                </c:pt>
                <c:pt idx="435">
                  <c:v>10465.9822936299</c:v>
                </c:pt>
                <c:pt idx="436">
                  <c:v>10617.68888461977</c:v>
                </c:pt>
                <c:pt idx="437">
                  <c:v>10771.59449421145</c:v>
                </c:pt>
                <c:pt idx="438">
                  <c:v>10927.73099763709</c:v>
                </c:pt>
                <c:pt idx="439">
                  <c:v>11086.13073216702</c:v>
                </c:pt>
                <c:pt idx="440">
                  <c:v>11246.82650380699</c:v>
                </c:pt>
                <c:pt idx="441">
                  <c:v>11409.85159409265</c:v>
                </c:pt>
                <c:pt idx="442">
                  <c:v>11575.23976698243</c:v>
                </c:pt>
                <c:pt idx="443">
                  <c:v>11743.02527585033</c:v>
                </c:pt>
                <c:pt idx="444">
                  <c:v>11913.24287058021</c:v>
                </c:pt>
                <c:pt idx="445">
                  <c:v>12085.92780476267</c:v>
                </c:pt>
                <c:pt idx="446">
                  <c:v>12261.11584299643</c:v>
                </c:pt>
                <c:pt idx="447">
                  <c:v>12438.84326829553</c:v>
                </c:pt>
                <c:pt idx="448">
                  <c:v>12619.14688960386</c:v>
                </c:pt>
                <c:pt idx="449">
                  <c:v>12802.06404941863</c:v>
                </c:pt>
                <c:pt idx="450">
                  <c:v>12987.63263152423</c:v>
                </c:pt>
                <c:pt idx="451">
                  <c:v>13175.89106883848</c:v>
                </c:pt>
                <c:pt idx="452">
                  <c:v>13366.87835137231</c:v>
                </c:pt>
                <c:pt idx="453">
                  <c:v>13560.63403430492</c:v>
                </c:pt>
                <c:pt idx="454">
                  <c:v>13757.19824617616</c:v>
                </c:pt>
                <c:pt idx="455">
                  <c:v>13956.61169719733</c:v>
                </c:pt>
                <c:pt idx="456">
                  <c:v>14158.91568768277</c:v>
                </c:pt>
                <c:pt idx="457">
                  <c:v>14364.15211660343</c:v>
                </c:pt>
                <c:pt idx="458">
                  <c:v>14572.36349026456</c:v>
                </c:pt>
                <c:pt idx="459">
                  <c:v>14783.59293110919</c:v>
                </c:pt>
                <c:pt idx="460">
                  <c:v>14997.88418664913</c:v>
                </c:pt>
                <c:pt idx="461">
                  <c:v>15215.28163852542</c:v>
                </c:pt>
                <c:pt idx="462">
                  <c:v>15435.83031170026</c:v>
                </c:pt>
                <c:pt idx="463">
                  <c:v>15659.57588378204</c:v>
                </c:pt>
                <c:pt idx="464">
                  <c:v>15886.56469448564</c:v>
                </c:pt>
                <c:pt idx="465">
                  <c:v>16116.84375522965</c:v>
                </c:pt>
                <c:pt idx="466">
                  <c:v>16350.46075887301</c:v>
                </c:pt>
                <c:pt idx="467">
                  <c:v>16587.4640895926</c:v>
                </c:pt>
                <c:pt idx="468">
                  <c:v>16827.90283290391</c:v>
                </c:pt>
                <c:pt idx="469">
                  <c:v>17071.82678582732</c:v>
                </c:pt>
                <c:pt idx="470">
                  <c:v>17319.28646720131</c:v>
                </c:pt>
                <c:pt idx="471">
                  <c:v>17570.33312814546</c:v>
                </c:pt>
                <c:pt idx="472">
                  <c:v>17825.01876267493</c:v>
                </c:pt>
                <c:pt idx="473">
                  <c:v>18083.39611846901</c:v>
                </c:pt>
                <c:pt idx="474">
                  <c:v>18345.51870779559</c:v>
                </c:pt>
                <c:pt idx="475">
                  <c:v>18611.440818594</c:v>
                </c:pt>
                <c:pt idx="476">
                  <c:v>18881.21752571849</c:v>
                </c:pt>
                <c:pt idx="477">
                  <c:v>19154.90470234484</c:v>
                </c:pt>
                <c:pt idx="478">
                  <c:v>19432.55903154212</c:v>
                </c:pt>
                <c:pt idx="479">
                  <c:v>19714.23801801234</c:v>
                </c:pt>
                <c:pt idx="480">
                  <c:v>20000.0</c:v>
                </c:pt>
              </c:numCache>
            </c:numRef>
          </c:xVal>
          <c:yVal>
            <c:numRef>
              <c:f>APF_B!$P$4:$P$484</c:f>
              <c:numCache>
                <c:formatCode>General</c:formatCode>
                <c:ptCount val="481"/>
                <c:pt idx="0">
                  <c:v>-6.494956337981534</c:v>
                </c:pt>
                <c:pt idx="1">
                  <c:v>-6.589512431062871</c:v>
                </c:pt>
                <c:pt idx="2">
                  <c:v>-6.685457262781142</c:v>
                </c:pt>
                <c:pt idx="3">
                  <c:v>-6.782811764797259</c:v>
                </c:pt>
                <c:pt idx="4">
                  <c:v>-6.881597207679988</c:v>
                </c:pt>
                <c:pt idx="5">
                  <c:v>-6.981835207395079</c:v>
                </c:pt>
                <c:pt idx="6">
                  <c:v>-7.083547731959185</c:v>
                </c:pt>
                <c:pt idx="7">
                  <c:v>-7.186757108261531</c:v>
                </c:pt>
                <c:pt idx="8">
                  <c:v>-7.2914860290619</c:v>
                </c:pt>
                <c:pt idx="9">
                  <c:v>-7.397757560172238</c:v>
                </c:pt>
                <c:pt idx="10">
                  <c:v>-7.50559514782367</c:v>
                </c:pt>
                <c:pt idx="11">
                  <c:v>-7.615022626229404</c:v>
                </c:pt>
                <c:pt idx="12">
                  <c:v>-7.726064225346533</c:v>
                </c:pt>
                <c:pt idx="13">
                  <c:v>-7.838744578849059</c:v>
                </c:pt>
                <c:pt idx="14">
                  <c:v>-7.953088732315052</c:v>
                </c:pt>
                <c:pt idx="15">
                  <c:v>-8.069122151634644</c:v>
                </c:pt>
                <c:pt idx="16">
                  <c:v>-8.186870731653641</c:v>
                </c:pt>
                <c:pt idx="17">
                  <c:v>-8.306360805050985</c:v>
                </c:pt>
                <c:pt idx="18">
                  <c:v>-8.427619151470253</c:v>
                </c:pt>
                <c:pt idx="19">
                  <c:v>-8.550673006901263</c:v>
                </c:pt>
                <c:pt idx="20">
                  <c:v>-8.675550073334477</c:v>
                </c:pt>
                <c:pt idx="21">
                  <c:v>-8.8022785286862</c:v>
                </c:pt>
                <c:pt idx="22">
                  <c:v>-8.930887037013235</c:v>
                </c:pt>
                <c:pt idx="23">
                  <c:v>-9.061404759021627</c:v>
                </c:pt>
                <c:pt idx="24">
                  <c:v>-9.193861362886651</c:v>
                </c:pt>
                <c:pt idx="25">
                  <c:v>-9.328287035388484</c:v>
                </c:pt>
                <c:pt idx="26">
                  <c:v>-9.464712493381171</c:v>
                </c:pt>
                <c:pt idx="27">
                  <c:v>-9.603168995604448</c:v>
                </c:pt>
                <c:pt idx="28">
                  <c:v>-9.743688354853987</c:v>
                </c:pt>
                <c:pt idx="29">
                  <c:v>-9.886302950520416</c:v>
                </c:pt>
                <c:pt idx="30">
                  <c:v>-10.03104574151229</c:v>
                </c:pt>
                <c:pt idx="31">
                  <c:v>-10.17795027958232</c:v>
                </c:pt>
                <c:pt idx="32">
                  <c:v>-10.32705072306391</c:v>
                </c:pt>
                <c:pt idx="33">
                  <c:v>-10.47838185104121</c:v>
                </c:pt>
                <c:pt idx="34">
                  <c:v>-10.63197907796888</c:v>
                </c:pt>
                <c:pt idx="35">
                  <c:v>-10.7878784687511</c:v>
                </c:pt>
                <c:pt idx="36">
                  <c:v>-10.94611675431247</c:v>
                </c:pt>
                <c:pt idx="37">
                  <c:v>-11.10673134766608</c:v>
                </c:pt>
                <c:pt idx="38">
                  <c:v>-11.26976036050542</c:v>
                </c:pt>
                <c:pt idx="39">
                  <c:v>-11.4352426203431</c:v>
                </c:pt>
                <c:pt idx="40">
                  <c:v>-11.60321768821188</c:v>
                </c:pt>
                <c:pt idx="41">
                  <c:v>-11.77372587695481</c:v>
                </c:pt>
                <c:pt idx="42">
                  <c:v>-11.94680827013008</c:v>
                </c:pt>
                <c:pt idx="43">
                  <c:v>-12.12250674154916</c:v>
                </c:pt>
                <c:pt idx="44">
                  <c:v>-12.30086397547944</c:v>
                </c:pt>
                <c:pt idx="45">
                  <c:v>-12.48192348753815</c:v>
                </c:pt>
                <c:pt idx="46">
                  <c:v>-12.6657296463049</c:v>
                </c:pt>
                <c:pt idx="47">
                  <c:v>-12.85232769567619</c:v>
                </c:pt>
                <c:pt idx="48">
                  <c:v>-13.04176377801093</c:v>
                </c:pt>
                <c:pt idx="49">
                  <c:v>-13.23408495807342</c:v>
                </c:pt>
                <c:pt idx="50">
                  <c:v>-13.42933924783142</c:v>
                </c:pt>
                <c:pt idx="51">
                  <c:v>-13.6275756321304</c:v>
                </c:pt>
                <c:pt idx="52">
                  <c:v>-13.82884409528668</c:v>
                </c:pt>
                <c:pt idx="53">
                  <c:v>-14.0331956486346</c:v>
                </c:pt>
                <c:pt idx="54">
                  <c:v>-14.24068235907265</c:v>
                </c:pt>
                <c:pt idx="55">
                  <c:v>-14.45135737864553</c:v>
                </c:pt>
                <c:pt idx="56">
                  <c:v>-14.66527497521116</c:v>
                </c:pt>
                <c:pt idx="57">
                  <c:v>-14.88249056423575</c:v>
                </c:pt>
                <c:pt idx="58">
                  <c:v>-15.10306074176691</c:v>
                </c:pt>
                <c:pt idx="59">
                  <c:v>-15.32704331863084</c:v>
                </c:pt>
                <c:pt idx="60">
                  <c:v>-15.554497355916</c:v>
                </c:pt>
                <c:pt idx="61">
                  <c:v>-15.78548320179067</c:v>
                </c:pt>
                <c:pt idx="62">
                  <c:v>-16.02006252970887</c:v>
                </c:pt>
                <c:pt idx="63">
                  <c:v>-16.25829837808158</c:v>
                </c:pt>
                <c:pt idx="64">
                  <c:v>-16.50025519145407</c:v>
                </c:pt>
                <c:pt idx="65">
                  <c:v>-16.74599886327655</c:v>
                </c:pt>
                <c:pt idx="66">
                  <c:v>-16.99559678032074</c:v>
                </c:pt>
                <c:pt idx="67">
                  <c:v>-17.2491178688295</c:v>
                </c:pt>
                <c:pt idx="68">
                  <c:v>-17.50663264246162</c:v>
                </c:pt>
                <c:pt idx="69">
                  <c:v>-17.76821325212552</c:v>
                </c:pt>
                <c:pt idx="70">
                  <c:v>-18.03393353776818</c:v>
                </c:pt>
                <c:pt idx="71">
                  <c:v>-18.30386908222704</c:v>
                </c:pt>
                <c:pt idx="72">
                  <c:v>-18.57809726721393</c:v>
                </c:pt>
                <c:pt idx="73">
                  <c:v>-18.85669733154532</c:v>
                </c:pt>
                <c:pt idx="74">
                  <c:v>-19.13975043170819</c:v>
                </c:pt>
                <c:pt idx="75">
                  <c:v>-19.42733970486938</c:v>
                </c:pt>
                <c:pt idx="76">
                  <c:v>-19.71955033443487</c:v>
                </c:pt>
                <c:pt idx="77">
                  <c:v>-20.01646961827743</c:v>
                </c:pt>
                <c:pt idx="78">
                  <c:v>-20.31818703975216</c:v>
                </c:pt>
                <c:pt idx="79">
                  <c:v>-20.62479434162418</c:v>
                </c:pt>
                <c:pt idx="80">
                  <c:v>-20.9363856030368</c:v>
                </c:pt>
                <c:pt idx="81">
                  <c:v>-21.25305731966085</c:v>
                </c:pt>
                <c:pt idx="82">
                  <c:v>-21.57490848717487</c:v>
                </c:pt>
                <c:pt idx="83">
                  <c:v>-21.90204068820987</c:v>
                </c:pt>
                <c:pt idx="84">
                  <c:v>-22.23455818293098</c:v>
                </c:pt>
                <c:pt idx="85">
                  <c:v>-22.572568003421</c:v>
                </c:pt>
                <c:pt idx="86">
                  <c:v>-22.91618005202054</c:v>
                </c:pt>
                <c:pt idx="87">
                  <c:v>-23.26550720383182</c:v>
                </c:pt>
                <c:pt idx="88">
                  <c:v>-23.62066541353886</c:v>
                </c:pt>
                <c:pt idx="89">
                  <c:v>-23.98177382678313</c:v>
                </c:pt>
                <c:pt idx="90">
                  <c:v>-24.34895489625825</c:v>
                </c:pt>
                <c:pt idx="91">
                  <c:v>-24.72233450276582</c:v>
                </c:pt>
                <c:pt idx="92">
                  <c:v>-25.10204208145268</c:v>
                </c:pt>
                <c:pt idx="93">
                  <c:v>-25.48821075344227</c:v>
                </c:pt>
                <c:pt idx="94">
                  <c:v>-25.88097746313741</c:v>
                </c:pt>
                <c:pt idx="95">
                  <c:v>-26.28048312141527</c:v>
                </c:pt>
                <c:pt idx="96">
                  <c:v>-26.68687275500628</c:v>
                </c:pt>
                <c:pt idx="97">
                  <c:v>-27.10029566231668</c:v>
                </c:pt>
                <c:pt idx="98">
                  <c:v>-27.5209055759895</c:v>
                </c:pt>
                <c:pt idx="99">
                  <c:v>-27.94886083249037</c:v>
                </c:pt>
                <c:pt idx="100">
                  <c:v>-28.38432454905478</c:v>
                </c:pt>
                <c:pt idx="101">
                  <c:v>-28.82746480828752</c:v>
                </c:pt>
                <c:pt idx="102">
                  <c:v>-29.27845485077569</c:v>
                </c:pt>
                <c:pt idx="103">
                  <c:v>-29.73747327604093</c:v>
                </c:pt>
                <c:pt idx="104">
                  <c:v>-30.20470425220969</c:v>
                </c:pt>
                <c:pt idx="105">
                  <c:v>-30.68033773474946</c:v>
                </c:pt>
                <c:pt idx="106">
                  <c:v>-31.1645696946843</c:v>
                </c:pt>
                <c:pt idx="107">
                  <c:v>-31.65760235664658</c:v>
                </c:pt>
                <c:pt idx="108">
                  <c:v>-32.15964444720998</c:v>
                </c:pt>
                <c:pt idx="109">
                  <c:v>-32.67091145388792</c:v>
                </c:pt>
                <c:pt idx="110">
                  <c:v>-33.19162589524154</c:v>
                </c:pt>
                <c:pt idx="111">
                  <c:v>-33.72201760253045</c:v>
                </c:pt>
                <c:pt idx="112">
                  <c:v>-34.26232401334306</c:v>
                </c:pt>
                <c:pt idx="113">
                  <c:v>-34.8127904776577</c:v>
                </c:pt>
                <c:pt idx="114">
                  <c:v>-35.37367057679489</c:v>
                </c:pt>
                <c:pt idx="115">
                  <c:v>-35.94522645569901</c:v>
                </c:pt>
                <c:pt idx="116">
                  <c:v>-36.52772916902734</c:v>
                </c:pt>
                <c:pt idx="117">
                  <c:v>-37.12145904147496</c:v>
                </c:pt>
                <c:pt idx="118">
                  <c:v>-37.72670604278852</c:v>
                </c:pt>
                <c:pt idx="119">
                  <c:v>-38.3437701779016</c:v>
                </c:pt>
                <c:pt idx="120">
                  <c:v>-38.97296189260766</c:v>
                </c:pt>
                <c:pt idx="121">
                  <c:v>-39.61460249513817</c:v>
                </c:pt>
                <c:pt idx="122">
                  <c:v>-40.26902459404141</c:v>
                </c:pt>
                <c:pt idx="123">
                  <c:v>-40.93657255265987</c:v>
                </c:pt>
                <c:pt idx="124">
                  <c:v>-41.61760296047277</c:v>
                </c:pt>
                <c:pt idx="125">
                  <c:v>-42.31248512154434</c:v>
                </c:pt>
                <c:pt idx="126">
                  <c:v>-43.02160156020091</c:v>
                </c:pt>
                <c:pt idx="127">
                  <c:v>-43.7453485439911</c:v>
                </c:pt>
                <c:pt idx="128">
                  <c:v>-44.48413662389856</c:v>
                </c:pt>
                <c:pt idx="129">
                  <c:v>-45.23839119163239</c:v>
                </c:pt>
                <c:pt idx="130">
                  <c:v>-46.00855305367958</c:v>
                </c:pt>
                <c:pt idx="131">
                  <c:v>-46.79507902165699</c:v>
                </c:pt>
                <c:pt idx="132">
                  <c:v>-47.59844251827849</c:v>
                </c:pt>
                <c:pt idx="133">
                  <c:v>-48.4191341980478</c:v>
                </c:pt>
                <c:pt idx="134">
                  <c:v>-49.25766258151145</c:v>
                </c:pt>
                <c:pt idx="135">
                  <c:v>-50.11455470160968</c:v>
                </c:pt>
                <c:pt idx="136">
                  <c:v>-50.99035676030803</c:v>
                </c:pt>
                <c:pt idx="137">
                  <c:v>-51.88563479332862</c:v>
                </c:pt>
                <c:pt idx="138">
                  <c:v>-52.80097534025566</c:v>
                </c:pt>
                <c:pt idx="139">
                  <c:v>-53.7369861168811</c:v>
                </c:pt>
                <c:pt idx="140">
                  <c:v>-54.69429668597655</c:v>
                </c:pt>
                <c:pt idx="141">
                  <c:v>-55.67355912204016</c:v>
                </c:pt>
                <c:pt idx="142">
                  <c:v>-56.67544866479159</c:v>
                </c:pt>
                <c:pt idx="143">
                  <c:v>-57.70066435534324</c:v>
                </c:pt>
                <c:pt idx="144">
                  <c:v>-58.74992964797786</c:v>
                </c:pt>
                <c:pt idx="145">
                  <c:v>-59.82399298936656</c:v>
                </c:pt>
                <c:pt idx="146">
                  <c:v>-60.92362835591342</c:v>
                </c:pt>
                <c:pt idx="147">
                  <c:v>-62.0496357384099</c:v>
                </c:pt>
                <c:pt idx="148">
                  <c:v>-63.20284156179218</c:v>
                </c:pt>
                <c:pt idx="149">
                  <c:v>-64.3840990260403</c:v>
                </c:pt>
                <c:pt idx="150">
                  <c:v>-65.59428835238407</c:v>
                </c:pt>
                <c:pt idx="151">
                  <c:v>-66.83431691698081</c:v>
                </c:pt>
                <c:pt idx="152">
                  <c:v>-68.10511925194032</c:v>
                </c:pt>
                <c:pt idx="153">
                  <c:v>-69.40765689111765</c:v>
                </c:pt>
                <c:pt idx="154">
                  <c:v>-70.74291803551625</c:v>
                </c:pt>
                <c:pt idx="155">
                  <c:v>-72.11191701016151</c:v>
                </c:pt>
                <c:pt idx="156">
                  <c:v>-73.5156934814634</c:v>
                </c:pt>
                <c:pt idx="157">
                  <c:v>-74.95531140061883</c:v>
                </c:pt>
                <c:pt idx="158">
                  <c:v>-76.43185763551952</c:v>
                </c:pt>
                <c:pt idx="159">
                  <c:v>-77.946440249979</c:v>
                </c:pt>
                <c:pt idx="160">
                  <c:v>-79.50018638563614</c:v>
                </c:pt>
                <c:pt idx="161">
                  <c:v>-81.09423969850536</c:v>
                </c:pt>
                <c:pt idx="162">
                  <c:v>-82.7297572986397</c:v>
                </c:pt>
                <c:pt idx="163">
                  <c:v>-84.40790613842188</c:v>
                </c:pt>
                <c:pt idx="164">
                  <c:v>-86.12985879221941</c:v>
                </c:pt>
                <c:pt idx="165">
                  <c:v>-87.89678856809866</c:v>
                </c:pt>
                <c:pt idx="166">
                  <c:v>-89.7098638909684</c:v>
                </c:pt>
                <c:pt idx="167">
                  <c:v>-91.5702418964093</c:v>
                </c:pt>
                <c:pt idx="168">
                  <c:v>-93.47906117566788</c:v>
                </c:pt>
                <c:pt idx="169">
                  <c:v>-95.4374336151851</c:v>
                </c:pt>
                <c:pt idx="170">
                  <c:v>-97.44643527930566</c:v>
                </c:pt>
                <c:pt idx="171">
                  <c:v>-99.50709629241265</c:v>
                </c:pt>
                <c:pt idx="172">
                  <c:v>-101.6203896875804</c:v>
                </c:pt>
                <c:pt idx="173">
                  <c:v>-103.7872192029474</c:v>
                </c:pt>
                <c:pt idx="174">
                  <c:v>-106.0084060253898</c:v>
                </c:pt>
                <c:pt idx="175">
                  <c:v>-108.2846745034196</c:v>
                </c:pt>
                <c:pt idx="176">
                  <c:v>-110.6166368785948</c:v>
                </c:pt>
                <c:pt idx="177">
                  <c:v>-113.0047771166879</c:v>
                </c:pt>
                <c:pt idx="178">
                  <c:v>-115.4494339569413</c:v>
                </c:pt>
                <c:pt idx="179">
                  <c:v>-117.9507833391825</c:v>
                </c:pt>
                <c:pt idx="180">
                  <c:v>-120.5088204143612</c:v>
                </c:pt>
                <c:pt idx="181">
                  <c:v>-123.1233413929824</c:v>
                </c:pt>
                <c:pt idx="182">
                  <c:v>-125.7939255364471</c:v>
                </c:pt>
                <c:pt idx="183">
                  <c:v>-128.5199176471845</c:v>
                </c:pt>
                <c:pt idx="184">
                  <c:v>-131.3004114618446</c:v>
                </c:pt>
                <c:pt idx="185">
                  <c:v>-134.1342343950481</c:v>
                </c:pt>
                <c:pt idx="186">
                  <c:v>-137.0199341165727</c:v>
                </c:pt>
                <c:pt idx="187">
                  <c:v>-139.9557674680657</c:v>
                </c:pt>
                <c:pt idx="188">
                  <c:v>-142.9396922338806</c:v>
                </c:pt>
                <c:pt idx="189">
                  <c:v>-145.9693622703327</c:v>
                </c:pt>
                <c:pt idx="190">
                  <c:v>-149.0421264660598</c:v>
                </c:pt>
                <c:pt idx="191">
                  <c:v>-152.1550319509406</c:v>
                </c:pt>
                <c:pt idx="192">
                  <c:v>-155.3048318915523</c:v>
                </c:pt>
                <c:pt idx="193">
                  <c:v>-158.4879981071161</c:v>
                </c:pt>
                <c:pt idx="194">
                  <c:v>-161.7007386146199</c:v>
                </c:pt>
                <c:pt idx="195">
                  <c:v>-164.9390200677794</c:v>
                </c:pt>
                <c:pt idx="196">
                  <c:v>-168.1985948986955</c:v>
                </c:pt>
                <c:pt idx="197">
                  <c:v>-171.4750328095615</c:v>
                </c:pt>
                <c:pt idx="198">
                  <c:v>-174.7637561036263</c:v>
                </c:pt>
                <c:pt idx="199">
                  <c:v>-178.0600781980069</c:v>
                </c:pt>
                <c:pt idx="200">
                  <c:v>178.6407554646988</c:v>
                </c:pt>
                <c:pt idx="201">
                  <c:v>175.3435249868004</c:v>
                </c:pt>
                <c:pt idx="202">
                  <c:v>172.0529930113029</c:v>
                </c:pt>
                <c:pt idx="203">
                  <c:v>168.7738621106194</c:v>
                </c:pt>
                <c:pt idx="204">
                  <c:v>165.5107335192465</c:v>
                </c:pt>
                <c:pt idx="205">
                  <c:v>162.2680681057188</c:v>
                </c:pt>
                <c:pt idx="206">
                  <c:v>159.050150387814</c:v>
                </c:pt>
                <c:pt idx="207">
                  <c:v>155.8610562737811</c:v>
                </c:pt>
                <c:pt idx="208">
                  <c:v>152.7046250693121</c:v>
                </c:pt>
                <c:pt idx="209">
                  <c:v>149.5844361330675</c:v>
                </c:pt>
                <c:pt idx="210">
                  <c:v>146.5037904022927</c:v>
                </c:pt>
                <c:pt idx="211">
                  <c:v>143.4656968523215</c:v>
                </c:pt>
                <c:pt idx="212">
                  <c:v>140.4728638073466</c:v>
                </c:pt>
                <c:pt idx="213">
                  <c:v>137.5276948903646</c:v>
                </c:pt>
                <c:pt idx="214">
                  <c:v>134.6322892922461</c:v>
                </c:pt>
                <c:pt idx="215">
                  <c:v>131.7884459554605</c:v>
                </c:pt>
                <c:pt idx="216">
                  <c:v>128.9976712084305</c:v>
                </c:pt>
                <c:pt idx="217">
                  <c:v>126.2611893503778</c:v>
                </c:pt>
                <c:pt idx="218">
                  <c:v>123.5799556725626</c:v>
                </c:pt>
                <c:pt idx="219">
                  <c:v>120.9546714068721</c:v>
                </c:pt>
                <c:pt idx="220">
                  <c:v>118.3858001136258</c:v>
                </c:pt>
                <c:pt idx="221">
                  <c:v>115.8735850535841</c:v>
                </c:pt>
                <c:pt idx="222">
                  <c:v>113.4180671313378</c:v>
                </c:pt>
                <c:pt idx="223">
                  <c:v>111.0191030448423</c:v>
                </c:pt>
                <c:pt idx="224">
                  <c:v>108.6763833263652</c:v>
                </c:pt>
                <c:pt idx="225">
                  <c:v>106.3894500110005</c:v>
                </c:pt>
                <c:pt idx="226">
                  <c:v>104.1577137181887</c:v>
                </c:pt>
                <c:pt idx="227">
                  <c:v>101.9804699780711</c:v>
                </c:pt>
                <c:pt idx="228">
                  <c:v>99.85691467696171</c:v>
                </c:pt>
                <c:pt idx="229">
                  <c:v>97.78615853400669</c:v>
                </c:pt>
                <c:pt idx="230">
                  <c:v>95.7672405541574</c:v>
                </c:pt>
                <c:pt idx="231">
                  <c:v>93.79914043067844</c:v>
                </c:pt>
                <c:pt idx="232">
                  <c:v>91.88078989381609</c:v>
                </c:pt>
                <c:pt idx="233">
                  <c:v>90.01108302120775</c:v>
                </c:pt>
                <c:pt idx="234">
                  <c:v>88.18888554062477</c:v>
                </c:pt>
                <c:pt idx="235">
                  <c:v>86.4130431669431</c:v>
                </c:pt>
                <c:pt idx="236">
                  <c:v>84.68238902353994</c:v>
                </c:pt>
                <c:pt idx="237">
                  <c:v>82.99575020389057</c:v>
                </c:pt>
                <c:pt idx="238">
                  <c:v>81.35195353246979</c:v>
                </c:pt>
                <c:pt idx="239">
                  <c:v>79.749830585643</c:v>
                </c:pt>
                <c:pt idx="240">
                  <c:v>78.18822203325414</c:v>
                </c:pt>
                <c:pt idx="241">
                  <c:v>76.66598136053591</c:v>
                </c:pt>
                <c:pt idx="242">
                  <c:v>75.18197802804053</c:v>
                </c:pt>
                <c:pt idx="243">
                  <c:v>73.7351001246779</c:v>
                </c:pt>
                <c:pt idx="244">
                  <c:v>72.324256565901</c:v>
                </c:pt>
                <c:pt idx="245">
                  <c:v>70.94837888580423</c:v>
                </c:pt>
                <c:pt idx="246">
                  <c:v>69.6064226684075</c:v>
                </c:pt>
                <c:pt idx="247">
                  <c:v>68.2973686599136</c:v>
                </c:pt>
                <c:pt idx="248">
                  <c:v>67.0202236002442</c:v>
                </c:pt>
                <c:pt idx="249">
                  <c:v>65.7740208087775</c:v>
                </c:pt>
                <c:pt idx="250">
                  <c:v>64.55782055599638</c:v>
                </c:pt>
                <c:pt idx="251">
                  <c:v>63.37071024963666</c:v>
                </c:pt>
                <c:pt idx="252">
                  <c:v>62.21180446109133</c:v>
                </c:pt>
                <c:pt idx="253">
                  <c:v>61.08024481509813</c:v>
                </c:pt>
                <c:pt idx="254">
                  <c:v>59.9751997632722</c:v>
                </c:pt>
                <c:pt idx="255">
                  <c:v>58.89586425976228</c:v>
                </c:pt>
                <c:pt idx="256">
                  <c:v>57.84145935521281</c:v>
                </c:pt>
                <c:pt idx="257">
                  <c:v>56.81123172330933</c:v>
                </c:pt>
                <c:pt idx="258">
                  <c:v>55.80445313249345</c:v>
                </c:pt>
                <c:pt idx="259">
                  <c:v>54.82041987384156</c:v>
                </c:pt>
                <c:pt idx="260">
                  <c:v>53.85845215473734</c:v>
                </c:pt>
                <c:pt idx="261">
                  <c:v>52.91789346670532</c:v>
                </c:pt>
                <c:pt idx="262">
                  <c:v>51.99810993465797</c:v>
                </c:pt>
                <c:pt idx="263">
                  <c:v>51.09848965381968</c:v>
                </c:pt>
                <c:pt idx="264">
                  <c:v>50.21844201969782</c:v>
                </c:pt>
                <c:pt idx="265">
                  <c:v>49.35739705570296</c:v>
                </c:pt>
                <c:pt idx="266">
                  <c:v>48.51480474232199</c:v>
                </c:pt>
                <c:pt idx="267">
                  <c:v>47.69013435113475</c:v>
                </c:pt>
                <c:pt idx="268">
                  <c:v>46.88287378644458</c:v>
                </c:pt>
                <c:pt idx="269">
                  <c:v>46.0925289368074</c:v>
                </c:pt>
                <c:pt idx="270">
                  <c:v>45.31862303834731</c:v>
                </c:pt>
                <c:pt idx="271">
                  <c:v>44.56069605138123</c:v>
                </c:pt>
                <c:pt idx="272">
                  <c:v>43.81830405156933</c:v>
                </c:pt>
                <c:pt idx="273">
                  <c:v>43.0910186365312</c:v>
                </c:pt>
                <c:pt idx="274">
                  <c:v>42.37842634864552</c:v>
                </c:pt>
                <c:pt idx="275">
                  <c:v>41.6801281145394</c:v>
                </c:pt>
                <c:pt idx="276">
                  <c:v>40.9957387016101</c:v>
                </c:pt>
                <c:pt idx="277">
                  <c:v>40.32488619176695</c:v>
                </c:pt>
                <c:pt idx="278">
                  <c:v>39.66721147246454</c:v>
                </c:pt>
                <c:pt idx="279">
                  <c:v>39.02236774498476</c:v>
                </c:pt>
                <c:pt idx="280">
                  <c:v>38.39002004984258</c:v>
                </c:pt>
                <c:pt idx="281">
                  <c:v>37.76984480911238</c:v>
                </c:pt>
                <c:pt idx="282">
                  <c:v>37.16152938541188</c:v>
                </c:pt>
                <c:pt idx="283">
                  <c:v>36.56477165723214</c:v>
                </c:pt>
                <c:pt idx="284">
                  <c:v>35.97927961025931</c:v>
                </c:pt>
                <c:pt idx="285">
                  <c:v>35.40477094430236</c:v>
                </c:pt>
                <c:pt idx="286">
                  <c:v>34.84097269542008</c:v>
                </c:pt>
                <c:pt idx="287">
                  <c:v>34.28762087281575</c:v>
                </c:pt>
                <c:pt idx="288">
                  <c:v>33.74446011006103</c:v>
                </c:pt>
                <c:pt idx="289">
                  <c:v>33.2112433301989</c:v>
                </c:pt>
                <c:pt idx="290">
                  <c:v>32.68773142427108</c:v>
                </c:pt>
                <c:pt idx="291">
                  <c:v>32.17369294281525</c:v>
                </c:pt>
                <c:pt idx="292">
                  <c:v>31.66890379987836</c:v>
                </c:pt>
                <c:pt idx="293">
                  <c:v>31.17314698909615</c:v>
                </c:pt>
                <c:pt idx="294">
                  <c:v>30.6862123113948</c:v>
                </c:pt>
                <c:pt idx="295">
                  <c:v>30.20789611387755</c:v>
                </c:pt>
                <c:pt idx="296">
                  <c:v>29.73800103946877</c:v>
                </c:pt>
                <c:pt idx="297">
                  <c:v>29.27633578689745</c:v>
                </c:pt>
                <c:pt idx="298">
                  <c:v>28.82271488061053</c:v>
                </c:pt>
                <c:pt idx="299">
                  <c:v>28.37695845022205</c:v>
                </c:pt>
                <c:pt idx="300">
                  <c:v>27.93889201911009</c:v>
                </c:pt>
                <c:pt idx="301">
                  <c:v>27.50834630179003</c:v>
                </c:pt>
                <c:pt idx="302">
                  <c:v>27.0851570097023</c:v>
                </c:pt>
                <c:pt idx="303">
                  <c:v>26.66916466506512</c:v>
                </c:pt>
                <c:pt idx="304">
                  <c:v>26.26021442245627</c:v>
                </c:pt>
                <c:pt idx="305">
                  <c:v>25.85815589779787</c:v>
                </c:pt>
                <c:pt idx="306">
                  <c:v>25.46284300443256</c:v>
                </c:pt>
                <c:pt idx="307">
                  <c:v>25.07413379598904</c:v>
                </c:pt>
                <c:pt idx="308">
                  <c:v>24.69189031574848</c:v>
                </c:pt>
                <c:pt idx="309">
                  <c:v>24.31597845223297</c:v>
                </c:pt>
                <c:pt idx="310">
                  <c:v>23.94626780074935</c:v>
                </c:pt>
                <c:pt idx="311">
                  <c:v>23.58263153063217</c:v>
                </c:pt>
                <c:pt idx="312">
                  <c:v>23.22494625794087</c:v>
                </c:pt>
                <c:pt idx="313">
                  <c:v>22.87309192337364</c:v>
                </c:pt>
                <c:pt idx="314">
                  <c:v>22.5269516751751</c:v>
                </c:pt>
                <c:pt idx="315">
                  <c:v>22.18641175681853</c:v>
                </c:pt>
                <c:pt idx="316">
                  <c:v>21.85136139925913</c:v>
                </c:pt>
                <c:pt idx="317">
                  <c:v>21.52169271755628</c:v>
                </c:pt>
                <c:pt idx="318">
                  <c:v>21.19730061167905</c:v>
                </c:pt>
                <c:pt idx="319">
                  <c:v>20.87808267131032</c:v>
                </c:pt>
                <c:pt idx="320">
                  <c:v>20.56393908447853</c:v>
                </c:pt>
                <c:pt idx="321">
                  <c:v>20.25477254984929</c:v>
                </c:pt>
                <c:pt idx="322">
                  <c:v>19.95048819251974</c:v>
                </c:pt>
                <c:pt idx="323">
                  <c:v>19.65099348316215</c:v>
                </c:pt>
                <c:pt idx="324">
                  <c:v>19.35619816037382</c:v>
                </c:pt>
                <c:pt idx="325">
                  <c:v>19.06601415609322</c:v>
                </c:pt>
                <c:pt idx="326">
                  <c:v>18.78035552395022</c:v>
                </c:pt>
                <c:pt idx="327">
                  <c:v>18.49913837042476</c:v>
                </c:pt>
                <c:pt idx="328">
                  <c:v>18.22228078869136</c:v>
                </c:pt>
                <c:pt idx="329">
                  <c:v>17.94970279503519</c:v>
                </c:pt>
                <c:pt idx="330">
                  <c:v>17.68132626772928</c:v>
                </c:pt>
                <c:pt idx="331">
                  <c:v>17.41707488826631</c:v>
                </c:pt>
                <c:pt idx="332">
                  <c:v>17.15687408484501</c:v>
                </c:pt>
                <c:pt idx="333">
                  <c:v>16.90065097801488</c:v>
                </c:pt>
                <c:pt idx="334">
                  <c:v>16.64833432838662</c:v>
                </c:pt>
                <c:pt idx="335">
                  <c:v>16.39985448632098</c:v>
                </c:pt>
                <c:pt idx="336">
                  <c:v>16.15514334351116</c:v>
                </c:pt>
                <c:pt idx="337">
                  <c:v>15.91413428637958</c:v>
                </c:pt>
                <c:pt idx="338">
                  <c:v>15.67676215121128</c:v>
                </c:pt>
                <c:pt idx="339">
                  <c:v>15.44296318095104</c:v>
                </c:pt>
                <c:pt idx="340">
                  <c:v>15.21267498359452</c:v>
                </c:pt>
                <c:pt idx="341">
                  <c:v>14.9858364921057</c:v>
                </c:pt>
                <c:pt idx="342">
                  <c:v>14.76238792579716</c:v>
                </c:pt>
                <c:pt idx="343">
                  <c:v>14.54227075311189</c:v>
                </c:pt>
                <c:pt idx="344">
                  <c:v>14.32542765574783</c:v>
                </c:pt>
                <c:pt idx="345">
                  <c:v>14.11180249407016</c:v>
                </c:pt>
                <c:pt idx="346">
                  <c:v>13.90134027375677</c:v>
                </c:pt>
                <c:pt idx="347">
                  <c:v>13.69398711362641</c:v>
                </c:pt>
                <c:pt idx="348">
                  <c:v>13.48969021460056</c:v>
                </c:pt>
                <c:pt idx="349">
                  <c:v>13.28839782975245</c:v>
                </c:pt>
                <c:pt idx="350">
                  <c:v>13.09005923539826</c:v>
                </c:pt>
                <c:pt idx="351">
                  <c:v>12.89462470318784</c:v>
                </c:pt>
                <c:pt idx="352">
                  <c:v>12.70204547315421</c:v>
                </c:pt>
                <c:pt idx="353">
                  <c:v>12.5122737276825</c:v>
                </c:pt>
                <c:pt idx="354">
                  <c:v>12.32526256636129</c:v>
                </c:pt>
                <c:pt idx="355">
                  <c:v>12.1409659816797</c:v>
                </c:pt>
                <c:pt idx="356">
                  <c:v>11.95933883553727</c:v>
                </c:pt>
                <c:pt idx="357">
                  <c:v>11.78033683653246</c:v>
                </c:pt>
                <c:pt idx="358">
                  <c:v>11.60391651799932</c:v>
                </c:pt>
                <c:pt idx="359">
                  <c:v>11.43003521676144</c:v>
                </c:pt>
                <c:pt idx="360">
                  <c:v>11.25865105257554</c:v>
                </c:pt>
                <c:pt idx="361">
                  <c:v>11.08972290823596</c:v>
                </c:pt>
                <c:pt idx="362">
                  <c:v>10.92321041031403</c:v>
                </c:pt>
                <c:pt idx="363">
                  <c:v>10.75907391050771</c:v>
                </c:pt>
                <c:pt idx="364">
                  <c:v>10.59727446757535</c:v>
                </c:pt>
                <c:pt idx="365">
                  <c:v>10.43777382983336</c:v>
                </c:pt>
                <c:pt idx="366">
                  <c:v>10.28053441819225</c:v>
                </c:pt>
                <c:pt idx="367">
                  <c:v>10.12551930971165</c:v>
                </c:pt>
                <c:pt idx="368">
                  <c:v>9.972692221653915</c:v>
                </c:pt>
                <c:pt idx="369">
                  <c:v>9.822017496015007</c:v>
                </c:pt>
                <c:pt idx="370">
                  <c:v>9.67346008451591</c:v>
                </c:pt>
                <c:pt idx="371">
                  <c:v>9.526985534034736</c:v>
                </c:pt>
                <c:pt idx="372">
                  <c:v>9.38255997246358</c:v>
                </c:pt>
                <c:pt idx="373">
                  <c:v>9.240150094971909</c:v>
                </c:pt>
                <c:pt idx="374">
                  <c:v>9.099723150661873</c:v>
                </c:pt>
                <c:pt idx="375">
                  <c:v>8.961246929599496</c:v>
                </c:pt>
                <c:pt idx="376">
                  <c:v>8.824689750207028</c:v>
                </c:pt>
                <c:pt idx="377">
                  <c:v>8.690020447001757</c:v>
                </c:pt>
                <c:pt idx="378">
                  <c:v>8.557208358669072</c:v>
                </c:pt>
                <c:pt idx="379">
                  <c:v>8.426223316454468</c:v>
                </c:pt>
                <c:pt idx="380">
                  <c:v>8.297035632863583</c:v>
                </c:pt>
                <c:pt idx="381">
                  <c:v>8.16961609065771</c:v>
                </c:pt>
                <c:pt idx="382">
                  <c:v>8.043935932131944</c:v>
                </c:pt>
                <c:pt idx="383">
                  <c:v>7.919966848665865</c:v>
                </c:pt>
                <c:pt idx="384">
                  <c:v>7.797680970535509</c:v>
                </c:pt>
                <c:pt idx="385">
                  <c:v>7.677050856975541</c:v>
                </c:pt>
                <c:pt idx="386">
                  <c:v>7.558049486481934</c:v>
                </c:pt>
                <c:pt idx="387">
                  <c:v>7.440650247345275</c:v>
                </c:pt>
                <c:pt idx="388">
                  <c:v>7.324826928404661</c:v>
                </c:pt>
                <c:pt idx="389">
                  <c:v>7.210553710013755</c:v>
                </c:pt>
                <c:pt idx="390">
                  <c:v>7.097805155209073</c:v>
                </c:pt>
                <c:pt idx="391">
                  <c:v>6.986556201072801</c:v>
                </c:pt>
                <c:pt idx="392">
                  <c:v>6.876782150280974</c:v>
                </c:pt>
                <c:pt idx="393">
                  <c:v>6.768458662828777</c:v>
                </c:pt>
                <c:pt idx="394">
                  <c:v>6.661561747925873</c:v>
                </c:pt>
                <c:pt idx="395">
                  <c:v>6.556067756053096</c:v>
                </c:pt>
                <c:pt idx="396">
                  <c:v>6.451953371172805</c:v>
                </c:pt>
                <c:pt idx="397">
                  <c:v>6.349195603086571</c:v>
                </c:pt>
                <c:pt idx="398">
                  <c:v>6.247771779931724</c:v>
                </c:pt>
                <c:pt idx="399">
                  <c:v>6.147659540810537</c:v>
                </c:pt>
                <c:pt idx="400">
                  <c:v>6.048836828544211</c:v>
                </c:pt>
                <c:pt idx="401">
                  <c:v>5.95128188254597</c:v>
                </c:pt>
                <c:pt idx="402">
                  <c:v>5.854973231805047</c:v>
                </c:pt>
                <c:pt idx="403">
                  <c:v>5.759889687976681</c:v>
                </c:pt>
                <c:pt idx="404">
                  <c:v>5.666010338569151</c:v>
                </c:pt>
                <c:pt idx="405">
                  <c:v>5.573314540224146</c:v>
                </c:pt>
                <c:pt idx="406">
                  <c:v>5.48178191208143</c:v>
                </c:pt>
                <c:pt idx="407">
                  <c:v>5.391392329222981</c:v>
                </c:pt>
                <c:pt idx="408">
                  <c:v>5.302125916189311</c:v>
                </c:pt>
                <c:pt idx="409">
                  <c:v>5.213963040562077</c:v>
                </c:pt>
                <c:pt idx="410">
                  <c:v>5.126884306606087</c:v>
                </c:pt>
                <c:pt idx="411">
                  <c:v>5.040870548964164</c:v>
                </c:pt>
                <c:pt idx="412">
                  <c:v>4.955902826399154</c:v>
                </c:pt>
                <c:pt idx="413">
                  <c:v>4.871962415575296</c:v>
                </c:pt>
                <c:pt idx="414">
                  <c:v>4.789030804872936</c:v>
                </c:pt>
                <c:pt idx="415">
                  <c:v>4.707089688230155</c:v>
                </c:pt>
                <c:pt idx="416">
                  <c:v>4.626120959003231</c:v>
                </c:pt>
                <c:pt idx="417">
                  <c:v>4.54610670384028</c:v>
                </c:pt>
                <c:pt idx="418">
                  <c:v>4.467029196559678</c:v>
                </c:pt>
                <c:pt idx="419">
                  <c:v>4.388870892026887</c:v>
                </c:pt>
                <c:pt idx="420">
                  <c:v>4.311614420021272</c:v>
                </c:pt>
                <c:pt idx="421">
                  <c:v>4.23524257908548</c:v>
                </c:pt>
                <c:pt idx="422">
                  <c:v>4.159738330349683</c:v>
                </c:pt>
                <c:pt idx="423">
                  <c:v>4.085084791321321</c:v>
                </c:pt>
                <c:pt idx="424">
                  <c:v>4.011265229632613</c:v>
                </c:pt>
                <c:pt idx="425">
                  <c:v>3.938263056736901</c:v>
                </c:pt>
                <c:pt idx="426">
                  <c:v>3.866061821543383</c:v>
                </c:pt>
                <c:pt idx="427">
                  <c:v>3.794645203981759</c:v>
                </c:pt>
                <c:pt idx="428">
                  <c:v>3.72399700848598</c:v>
                </c:pt>
                <c:pt idx="429">
                  <c:v>3.654101157386321</c:v>
                </c:pt>
                <c:pt idx="430">
                  <c:v>3.584941684199009</c:v>
                </c:pt>
                <c:pt idx="431">
                  <c:v>3.516502726801264</c:v>
                </c:pt>
                <c:pt idx="432">
                  <c:v>3.448768520480144</c:v>
                </c:pt>
                <c:pt idx="433">
                  <c:v>3.381723390841103</c:v>
                </c:pt>
                <c:pt idx="434">
                  <c:v>3.31535174656409</c:v>
                </c:pt>
                <c:pt idx="435">
                  <c:v>3.249638071991228</c:v>
                </c:pt>
                <c:pt idx="436">
                  <c:v>3.184566919532529</c:v>
                </c:pt>
                <c:pt idx="437">
                  <c:v>3.120122901872832</c:v>
                </c:pt>
                <c:pt idx="438">
                  <c:v>3.056290683962686</c:v>
                </c:pt>
                <c:pt idx="439">
                  <c:v>2.993054974777067</c:v>
                </c:pt>
                <c:pt idx="440">
                  <c:v>2.930400518820761</c:v>
                </c:pt>
                <c:pt idx="441">
                  <c:v>2.86831208736379</c:v>
                </c:pt>
                <c:pt idx="442">
                  <c:v>2.806774469382901</c:v>
                </c:pt>
                <c:pt idx="443">
                  <c:v>2.745772462189507</c:v>
                </c:pt>
                <c:pt idx="444">
                  <c:v>2.685290861720261</c:v>
                </c:pt>
                <c:pt idx="445">
                  <c:v>2.625314452466397</c:v>
                </c:pt>
                <c:pt idx="446">
                  <c:v>2.565827997016015</c:v>
                </c:pt>
                <c:pt idx="447">
                  <c:v>2.50681622518465</c:v>
                </c:pt>
                <c:pt idx="448">
                  <c:v>2.448263822705314</c:v>
                </c:pt>
                <c:pt idx="449">
                  <c:v>2.390155419451332</c:v>
                </c:pt>
                <c:pt idx="450">
                  <c:v>2.332475577162995</c:v>
                </c:pt>
                <c:pt idx="451">
                  <c:v>2.275208776649492</c:v>
                </c:pt>
                <c:pt idx="452">
                  <c:v>2.218339404437643</c:v>
                </c:pt>
                <c:pt idx="453">
                  <c:v>2.161851738839857</c:v>
                </c:pt>
                <c:pt idx="454">
                  <c:v>2.105729935415695</c:v>
                </c:pt>
                <c:pt idx="455">
                  <c:v>2.04995801180371</c:v>
                </c:pt>
                <c:pt idx="456">
                  <c:v>1.99451983190528</c:v>
                </c:pt>
                <c:pt idx="457">
                  <c:v>1.939399089408766</c:v>
                </c:pt>
                <c:pt idx="458">
                  <c:v>1.884579290651175</c:v>
                </c:pt>
                <c:pt idx="459">
                  <c:v>1.830043736829396</c:v>
                </c:pt>
                <c:pt idx="460">
                  <c:v>1.775775505589422</c:v>
                </c:pt>
                <c:pt idx="461">
                  <c:v>1.721757432050424</c:v>
                </c:pt>
                <c:pt idx="462">
                  <c:v>1.667972089353839</c:v>
                </c:pt>
                <c:pt idx="463">
                  <c:v>1.614401768877315</c:v>
                </c:pt>
                <c:pt idx="464">
                  <c:v>1.56102846031979</c:v>
                </c:pt>
                <c:pt idx="465">
                  <c:v>1.507833831956816</c:v>
                </c:pt>
                <c:pt idx="466">
                  <c:v>1.454799211489956</c:v>
                </c:pt>
                <c:pt idx="467">
                  <c:v>1.401905568092786</c:v>
                </c:pt>
                <c:pt idx="468">
                  <c:v>1.349133496500031</c:v>
                </c:pt>
                <c:pt idx="469">
                  <c:v>1.296463204332042</c:v>
                </c:pt>
                <c:pt idx="470">
                  <c:v>1.243874504340454</c:v>
                </c:pt>
                <c:pt idx="471">
                  <c:v>1.191346813960536</c:v>
                </c:pt>
                <c:pt idx="472">
                  <c:v>1.138859165583085</c:v>
                </c:pt>
                <c:pt idx="473">
                  <c:v>1.086390232459394</c:v>
                </c:pt>
                <c:pt idx="474">
                  <c:v>1.033918377398209</c:v>
                </c:pt>
                <c:pt idx="475">
                  <c:v>0.981421734826142</c:v>
                </c:pt>
                <c:pt idx="476">
                  <c:v>0.92887834205419</c:v>
                </c:pt>
                <c:pt idx="477">
                  <c:v>0.876266343935299</c:v>
                </c:pt>
                <c:pt idx="478">
                  <c:v>0.823564308588232</c:v>
                </c:pt>
                <c:pt idx="479">
                  <c:v>0.770751714294874</c:v>
                </c:pt>
                <c:pt idx="480">
                  <c:v>0.717809706113599</c:v>
                </c:pt>
              </c:numCache>
            </c:numRef>
          </c:yVal>
          <c:smooth val="1"/>
        </c:ser>
        <c:ser>
          <c:idx val="1"/>
          <c:order val="1"/>
          <c:tx>
            <c:v/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60.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Calc!$Y$4:$Y$23</c:f>
              <c:numCache>
                <c:formatCode>General</c:formatCode>
                <c:ptCount val="20"/>
                <c:pt idx="0">
                  <c:v>20.0</c:v>
                </c:pt>
                <c:pt idx="1">
                  <c:v>25.17850823588335</c:v>
                </c:pt>
                <c:pt idx="2">
                  <c:v>39.90524629937759</c:v>
                </c:pt>
                <c:pt idx="3">
                  <c:v>50.23772863019161</c:v>
                </c:pt>
                <c:pt idx="4">
                  <c:v>79.62143411069945</c:v>
                </c:pt>
                <c:pt idx="5">
                  <c:v>100.2374467254545</c:v>
                </c:pt>
                <c:pt idx="6">
                  <c:v>158.8656469448563</c:v>
                </c:pt>
                <c:pt idx="7">
                  <c:v>200.0</c:v>
                </c:pt>
                <c:pt idx="8">
                  <c:v>316.9786384922227</c:v>
                </c:pt>
                <c:pt idx="9">
                  <c:v>399.052462993776</c:v>
                </c:pt>
                <c:pt idx="10">
                  <c:v>632.455532033676</c:v>
                </c:pt>
                <c:pt idx="11">
                  <c:v>796.214341106995</c:v>
                </c:pt>
                <c:pt idx="12">
                  <c:v>1261.914688960387</c:v>
                </c:pt>
                <c:pt idx="13">
                  <c:v>1588.656469448564</c:v>
                </c:pt>
                <c:pt idx="14">
                  <c:v>2517.850823588335</c:v>
                </c:pt>
                <c:pt idx="15">
                  <c:v>3169.786384922231</c:v>
                </c:pt>
                <c:pt idx="16">
                  <c:v>5023.772863019161</c:v>
                </c:pt>
                <c:pt idx="17">
                  <c:v>6324.555320336765</c:v>
                </c:pt>
                <c:pt idx="18">
                  <c:v>10023.74467254545</c:v>
                </c:pt>
                <c:pt idx="19">
                  <c:v>12619.14688960386</c:v>
                </c:pt>
              </c:numCache>
            </c:numRef>
          </c:xVal>
          <c:yVal>
            <c:numRef>
              <c:f>Calc!$Z$4:$Z$23</c:f>
              <c:numCache>
                <c:formatCode>General</c:formatCode>
                <c:ptCount val="20"/>
                <c:pt idx="0">
                  <c:v>-180.0</c:v>
                </c:pt>
                <c:pt idx="1">
                  <c:v>-180.0</c:v>
                </c:pt>
                <c:pt idx="2">
                  <c:v>-180.0</c:v>
                </c:pt>
                <c:pt idx="3">
                  <c:v>-180.0</c:v>
                </c:pt>
                <c:pt idx="4">
                  <c:v>-180.0</c:v>
                </c:pt>
                <c:pt idx="5">
                  <c:v>-180.0</c:v>
                </c:pt>
                <c:pt idx="6">
                  <c:v>-180.0</c:v>
                </c:pt>
                <c:pt idx="7">
                  <c:v>-180.0</c:v>
                </c:pt>
                <c:pt idx="8">
                  <c:v>-180.0</c:v>
                </c:pt>
                <c:pt idx="9">
                  <c:v>-180.0</c:v>
                </c:pt>
                <c:pt idx="10">
                  <c:v>-180.0</c:v>
                </c:pt>
                <c:pt idx="11">
                  <c:v>-180.0</c:v>
                </c:pt>
                <c:pt idx="12">
                  <c:v>-180.0</c:v>
                </c:pt>
                <c:pt idx="13">
                  <c:v>-180.0</c:v>
                </c:pt>
                <c:pt idx="14">
                  <c:v>-180.0</c:v>
                </c:pt>
                <c:pt idx="15">
                  <c:v>-180.0</c:v>
                </c:pt>
                <c:pt idx="16">
                  <c:v>-180.0</c:v>
                </c:pt>
                <c:pt idx="17">
                  <c:v>-180.0</c:v>
                </c:pt>
                <c:pt idx="18">
                  <c:v>-180.0</c:v>
                </c:pt>
                <c:pt idx="19">
                  <c:v>-180.0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1498800"/>
        <c:axId val="1841438400"/>
      </c:scatterChart>
      <c:valAx>
        <c:axId val="1841498800"/>
        <c:scaling>
          <c:logBase val="2.0"/>
          <c:orientation val="minMax"/>
          <c:max val="20000.0"/>
          <c:min val="15.6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438400"/>
        <c:crosses val="autoZero"/>
        <c:crossBetween val="midCat"/>
        <c:majorUnit val="2.0"/>
      </c:valAx>
      <c:valAx>
        <c:axId val="1841438400"/>
        <c:scaling>
          <c:orientation val="minMax"/>
          <c:max val="180.0"/>
          <c:min val="-180.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498800"/>
        <c:crosses val="autoZero"/>
        <c:crossBetween val="midCat"/>
        <c:majorUnit val="60.0"/>
        <c:minorUnit val="30.0"/>
      </c:valAx>
      <c:spPr>
        <a:blipFill dpi="0" rotWithShape="1">
          <a:blip xmlns:r="http://schemas.openxmlformats.org/officeDocument/2006/relationships" r:embed="rId3"/>
          <a:srcRect/>
          <a:tile tx="0" ty="0" sx="100000" sy="100000" flip="none" algn="tl"/>
        </a:blipFill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C3D69B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Calc!$AB$6</c:f>
          <c:strCache>
            <c:ptCount val="1"/>
            <c:pt idx="0">
              <c:v>Relative Phase Offset B ref. A | Peak Value -141° @ 502 Hz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APF_A!$I$4:$I$484</c:f>
              <c:numCache>
                <c:formatCode>General</c:formatCode>
                <c:ptCount val="481"/>
                <c:pt idx="0">
                  <c:v>20.0</c:v>
                </c:pt>
                <c:pt idx="1">
                  <c:v>20.28990416137472</c:v>
                </c:pt>
                <c:pt idx="2">
                  <c:v>20.58401054388856</c:v>
                </c:pt>
                <c:pt idx="3">
                  <c:v>20.88238005961129</c:v>
                </c:pt>
                <c:pt idx="4">
                  <c:v>21.18507450354578</c:v>
                </c:pt>
                <c:pt idx="5">
                  <c:v>21.49215656642635</c:v>
                </c:pt>
                <c:pt idx="6">
                  <c:v>21.80368984770255</c:v>
                </c:pt>
                <c:pt idx="7">
                  <c:v>22.11973886871119</c:v>
                </c:pt>
                <c:pt idx="8">
                  <c:v>22.44036908603927</c:v>
                </c:pt>
                <c:pt idx="9">
                  <c:v>22.76564690508064</c:v>
                </c:pt>
                <c:pt idx="10">
                  <c:v>23.09563969378917</c:v>
                </c:pt>
                <c:pt idx="11">
                  <c:v>23.4304157966312</c:v>
                </c:pt>
                <c:pt idx="12">
                  <c:v>23.77004454874037</c:v>
                </c:pt>
                <c:pt idx="13">
                  <c:v>24.11459629027749</c:v>
                </c:pt>
                <c:pt idx="14">
                  <c:v>24.46414238099863</c:v>
                </c:pt>
                <c:pt idx="15">
                  <c:v>24.81875521503439</c:v>
                </c:pt>
                <c:pt idx="16">
                  <c:v>25.17850823588335</c:v>
                </c:pt>
                <c:pt idx="17">
                  <c:v>25.54347595162286</c:v>
                </c:pt>
                <c:pt idx="18">
                  <c:v>25.91373395034039</c:v>
                </c:pt>
                <c:pt idx="19">
                  <c:v>26.28935891578844</c:v>
                </c:pt>
                <c:pt idx="20">
                  <c:v>26.67042864326648</c:v>
                </c:pt>
                <c:pt idx="21">
                  <c:v>27.05702205573301</c:v>
                </c:pt>
                <c:pt idx="22">
                  <c:v>27.44921922015124</c:v>
                </c:pt>
                <c:pt idx="23">
                  <c:v>27.84710136407168</c:v>
                </c:pt>
                <c:pt idx="24">
                  <c:v>28.25075089245509</c:v>
                </c:pt>
                <c:pt idx="25">
                  <c:v>28.66025140473926</c:v>
                </c:pt>
                <c:pt idx="26">
                  <c:v>29.07568771215324</c:v>
                </c:pt>
                <c:pt idx="27">
                  <c:v>29.49714585528249</c:v>
                </c:pt>
                <c:pt idx="28">
                  <c:v>29.92471312188867</c:v>
                </c:pt>
                <c:pt idx="29">
                  <c:v>30.35847806498768</c:v>
                </c:pt>
                <c:pt idx="30">
                  <c:v>30.79853052118984</c:v>
                </c:pt>
                <c:pt idx="31">
                  <c:v>31.24496162930581</c:v>
                </c:pt>
                <c:pt idx="32">
                  <c:v>31.69786384922227</c:v>
                </c:pt>
                <c:pt idx="33">
                  <c:v>32.15733098105122</c:v>
                </c:pt>
                <c:pt idx="34">
                  <c:v>32.62345818455676</c:v>
                </c:pt>
                <c:pt idx="35">
                  <c:v>33.09634199886363</c:v>
                </c:pt>
                <c:pt idx="36">
                  <c:v>33.57608036245121</c:v>
                </c:pt>
                <c:pt idx="37">
                  <c:v>34.06277263343754</c:v>
                </c:pt>
                <c:pt idx="38">
                  <c:v>34.55651961015727</c:v>
                </c:pt>
                <c:pt idx="39">
                  <c:v>35.05742355203785</c:v>
                </c:pt>
                <c:pt idx="40">
                  <c:v>35.56558820077845</c:v>
                </c:pt>
                <c:pt idx="41">
                  <c:v>36.08111880183572</c:v>
                </c:pt>
                <c:pt idx="42">
                  <c:v>36.60412212622112</c:v>
                </c:pt>
                <c:pt idx="43">
                  <c:v>37.13470649261412</c:v>
                </c:pt>
                <c:pt idx="44">
                  <c:v>37.67298178979602</c:v>
                </c:pt>
                <c:pt idx="45">
                  <c:v>38.21905949940881</c:v>
                </c:pt>
                <c:pt idx="46">
                  <c:v>38.77305271904414</c:v>
                </c:pt>
                <c:pt idx="47">
                  <c:v>39.33507618566677</c:v>
                </c:pt>
                <c:pt idx="48">
                  <c:v>39.90524629937759</c:v>
                </c:pt>
                <c:pt idx="49">
                  <c:v>40.48368114752123</c:v>
                </c:pt>
                <c:pt idx="50">
                  <c:v>41.07050052914293</c:v>
                </c:pt>
                <c:pt idx="51">
                  <c:v>41.6658259798</c:v>
                </c:pt>
                <c:pt idx="52">
                  <c:v>42.26978079673294</c:v>
                </c:pt>
                <c:pt idx="53">
                  <c:v>42.88249006440145</c:v>
                </c:pt>
                <c:pt idx="54">
                  <c:v>43.50408068039046</c:v>
                </c:pt>
                <c:pt idx="55">
                  <c:v>44.1346813816918</c:v>
                </c:pt>
                <c:pt idx="56">
                  <c:v>44.77442277136679</c:v>
                </c:pt>
                <c:pt idx="57">
                  <c:v>45.42343734559532</c:v>
                </c:pt>
                <c:pt idx="58">
                  <c:v>46.08185952111691</c:v>
                </c:pt>
                <c:pt idx="59">
                  <c:v>46.74982566306977</c:v>
                </c:pt>
                <c:pt idx="60">
                  <c:v>47.42747411323311</c:v>
                </c:pt>
                <c:pt idx="61">
                  <c:v>48.11494521867901</c:v>
                </c:pt>
                <c:pt idx="62">
                  <c:v>48.81238136083961</c:v>
                </c:pt>
                <c:pt idx="63">
                  <c:v>49.51992698499548</c:v>
                </c:pt>
                <c:pt idx="64">
                  <c:v>50.23772863019161</c:v>
                </c:pt>
                <c:pt idx="65">
                  <c:v>50.96593495958694</c:v>
                </c:pt>
                <c:pt idx="66">
                  <c:v>51.70469679124381</c:v>
                </c:pt>
                <c:pt idx="67">
                  <c:v>52.45416712936382</c:v>
                </c:pt>
                <c:pt idx="68">
                  <c:v>53.2145011959762</c:v>
                </c:pt>
                <c:pt idx="69">
                  <c:v>53.98585646308588</c:v>
                </c:pt>
                <c:pt idx="70">
                  <c:v>54.76839268528722</c:v>
                </c:pt>
                <c:pt idx="71">
                  <c:v>55.5622719328507</c:v>
                </c:pt>
                <c:pt idx="72">
                  <c:v>56.36765862528908</c:v>
                </c:pt>
                <c:pt idx="73">
                  <c:v>57.18471956541013</c:v>
                </c:pt>
                <c:pt idx="74">
                  <c:v>58.01362397386309</c:v>
                </c:pt>
                <c:pt idx="75">
                  <c:v>58.85454352418564</c:v>
                </c:pt>
                <c:pt idx="76">
                  <c:v>59.7076523783592</c:v>
                </c:pt>
                <c:pt idx="77">
                  <c:v>60.57312722287927</c:v>
                </c:pt>
                <c:pt idx="78">
                  <c:v>61.45114730534893</c:v>
                </c:pt>
                <c:pt idx="79">
                  <c:v>62.34189447160253</c:v>
                </c:pt>
                <c:pt idx="80">
                  <c:v>63.2455532033676</c:v>
                </c:pt>
                <c:pt idx="81">
                  <c:v>64.16231065647273</c:v>
                </c:pt>
                <c:pt idx="82">
                  <c:v>65.09235669960917</c:v>
                </c:pt>
                <c:pt idx="83">
                  <c:v>66.03588395365441</c:v>
                </c:pt>
                <c:pt idx="84">
                  <c:v>66.99308783156555</c:v>
                </c:pt>
                <c:pt idx="85">
                  <c:v>67.9641665788512</c:v>
                </c:pt>
                <c:pt idx="86">
                  <c:v>68.94932131462987</c:v>
                </c:pt>
                <c:pt idx="87">
                  <c:v>69.94875607328356</c:v>
                </c:pt>
                <c:pt idx="88">
                  <c:v>70.96267784671511</c:v>
                </c:pt>
                <c:pt idx="89">
                  <c:v>71.9912966272179</c:v>
                </c:pt>
                <c:pt idx="90">
                  <c:v>73.03482545096754</c:v>
                </c:pt>
                <c:pt idx="91">
                  <c:v>74.09348044214314</c:v>
                </c:pt>
                <c:pt idx="92">
                  <c:v>75.16748085768884</c:v>
                </c:pt>
                <c:pt idx="93">
                  <c:v>76.25704913272378</c:v>
                </c:pt>
                <c:pt idx="94">
                  <c:v>77.36241092661045</c:v>
                </c:pt>
                <c:pt idx="95">
                  <c:v>78.48379516969072</c:v>
                </c:pt>
                <c:pt idx="96">
                  <c:v>79.62143411069945</c:v>
                </c:pt>
                <c:pt idx="97">
                  <c:v>80.7755633648652</c:v>
                </c:pt>
                <c:pt idx="98">
                  <c:v>81.9464219627083</c:v>
                </c:pt>
                <c:pt idx="99">
                  <c:v>83.1342523995462</c:v>
                </c:pt>
                <c:pt idx="100">
                  <c:v>84.33930068571646</c:v>
                </c:pt>
                <c:pt idx="101">
                  <c:v>85.56181639752764</c:v>
                </c:pt>
                <c:pt idx="102">
                  <c:v>86.80205272894878</c:v>
                </c:pt>
                <c:pt idx="103">
                  <c:v>88.0602665440483</c:v>
                </c:pt>
                <c:pt idx="104">
                  <c:v>89.33671843019263</c:v>
                </c:pt>
                <c:pt idx="105">
                  <c:v>90.63167275201637</c:v>
                </c:pt>
                <c:pt idx="106">
                  <c:v>91.94539770617445</c:v>
                </c:pt>
                <c:pt idx="107">
                  <c:v>93.27816537688813</c:v>
                </c:pt>
                <c:pt idx="108">
                  <c:v>94.63025179229611</c:v>
                </c:pt>
                <c:pt idx="109">
                  <c:v>96.00193698162232</c:v>
                </c:pt>
                <c:pt idx="110">
                  <c:v>97.39350503317263</c:v>
                </c:pt>
                <c:pt idx="111">
                  <c:v>98.80524415317197</c:v>
                </c:pt>
                <c:pt idx="112">
                  <c:v>100.2374467254545</c:v>
                </c:pt>
                <c:pt idx="113">
                  <c:v>101.6904093720188</c:v>
                </c:pt>
                <c:pt idx="114">
                  <c:v>103.1644330144612</c:v>
                </c:pt>
                <c:pt idx="115">
                  <c:v>104.659822936299</c:v>
                </c:pt>
                <c:pt idx="116">
                  <c:v>106.1768888461977</c:v>
                </c:pt>
                <c:pt idx="117">
                  <c:v>107.7159449421144</c:v>
                </c:pt>
                <c:pt idx="118">
                  <c:v>109.2773099763709</c:v>
                </c:pt>
                <c:pt idx="119">
                  <c:v>110.8613073216701</c:v>
                </c:pt>
                <c:pt idx="120">
                  <c:v>112.4682650380698</c:v>
                </c:pt>
                <c:pt idx="121">
                  <c:v>114.0985159409264</c:v>
                </c:pt>
                <c:pt idx="122">
                  <c:v>115.7523976698241</c:v>
                </c:pt>
                <c:pt idx="123">
                  <c:v>117.4302527585033</c:v>
                </c:pt>
                <c:pt idx="124">
                  <c:v>119.1324287058021</c:v>
                </c:pt>
                <c:pt idx="125">
                  <c:v>120.8592780476266</c:v>
                </c:pt>
                <c:pt idx="126">
                  <c:v>122.6111584299641</c:v>
                </c:pt>
                <c:pt idx="127">
                  <c:v>124.3884326829552</c:v>
                </c:pt>
                <c:pt idx="128">
                  <c:v>126.1914688960387</c:v>
                </c:pt>
                <c:pt idx="129">
                  <c:v>128.0206404941862</c:v>
                </c:pt>
                <c:pt idx="130">
                  <c:v>129.8763263152423</c:v>
                </c:pt>
                <c:pt idx="131">
                  <c:v>131.7589106883848</c:v>
                </c:pt>
                <c:pt idx="132">
                  <c:v>133.6687835137229</c:v>
                </c:pt>
                <c:pt idx="133">
                  <c:v>135.6063403430492</c:v>
                </c:pt>
                <c:pt idx="134">
                  <c:v>137.5719824617616</c:v>
                </c:pt>
                <c:pt idx="135">
                  <c:v>139.5661169719733</c:v>
                </c:pt>
                <c:pt idx="136">
                  <c:v>141.5891568768276</c:v>
                </c:pt>
                <c:pt idx="137">
                  <c:v>143.6415211660341</c:v>
                </c:pt>
                <c:pt idx="138">
                  <c:v>145.7236349026456</c:v>
                </c:pt>
                <c:pt idx="139">
                  <c:v>147.835929311092</c:v>
                </c:pt>
                <c:pt idx="140">
                  <c:v>149.9788418664912</c:v>
                </c:pt>
                <c:pt idx="141">
                  <c:v>152.152816385254</c:v>
                </c:pt>
                <c:pt idx="142">
                  <c:v>154.3583031170025</c:v>
                </c:pt>
                <c:pt idx="143">
                  <c:v>156.5957588378205</c:v>
                </c:pt>
                <c:pt idx="144">
                  <c:v>158.8656469448563</c:v>
                </c:pt>
                <c:pt idx="145">
                  <c:v>161.1684375522963</c:v>
                </c:pt>
                <c:pt idx="146">
                  <c:v>163.50460758873</c:v>
                </c:pt>
                <c:pt idx="147">
                  <c:v>165.8746408959257</c:v>
                </c:pt>
                <c:pt idx="148">
                  <c:v>168.2790283290391</c:v>
                </c:pt>
                <c:pt idx="149">
                  <c:v>170.7182678582733</c:v>
                </c:pt>
                <c:pt idx="150">
                  <c:v>173.1928646720131</c:v>
                </c:pt>
                <c:pt idx="151">
                  <c:v>175.7033312814544</c:v>
                </c:pt>
                <c:pt idx="152">
                  <c:v>178.2501876267492</c:v>
                </c:pt>
                <c:pt idx="153">
                  <c:v>180.8339611846901</c:v>
                </c:pt>
                <c:pt idx="154">
                  <c:v>183.455187077956</c:v>
                </c:pt>
                <c:pt idx="155">
                  <c:v>186.1144081859398</c:v>
                </c:pt>
                <c:pt idx="156">
                  <c:v>188.8121752571847</c:v>
                </c:pt>
                <c:pt idx="157">
                  <c:v>191.5490470234482</c:v>
                </c:pt>
                <c:pt idx="158">
                  <c:v>194.3255903154213</c:v>
                </c:pt>
                <c:pt idx="159">
                  <c:v>197.1423801801233</c:v>
                </c:pt>
                <c:pt idx="160">
                  <c:v>200.0</c:v>
                </c:pt>
                <c:pt idx="161">
                  <c:v>202.8990416137474</c:v>
                </c:pt>
                <c:pt idx="162">
                  <c:v>205.8401054388856</c:v>
                </c:pt>
                <c:pt idx="163">
                  <c:v>208.823800596113</c:v>
                </c:pt>
                <c:pt idx="164">
                  <c:v>211.8507450354578</c:v>
                </c:pt>
                <c:pt idx="165">
                  <c:v>214.9215656642636</c:v>
                </c:pt>
                <c:pt idx="166">
                  <c:v>218.0368984770256</c:v>
                </c:pt>
                <c:pt idx="167">
                  <c:v>221.197388687112</c:v>
                </c:pt>
                <c:pt idx="168">
                  <c:v>224.4036908603927</c:v>
                </c:pt>
                <c:pt idx="169">
                  <c:v>227.6564690508064</c:v>
                </c:pt>
                <c:pt idx="170">
                  <c:v>230.9563969378917</c:v>
                </c:pt>
                <c:pt idx="171">
                  <c:v>234.3041579663121</c:v>
                </c:pt>
                <c:pt idx="172">
                  <c:v>237.7004454874037</c:v>
                </c:pt>
                <c:pt idx="173">
                  <c:v>241.1459629027749</c:v>
                </c:pt>
                <c:pt idx="174">
                  <c:v>244.6414238099863</c:v>
                </c:pt>
                <c:pt idx="175">
                  <c:v>248.187552150344</c:v>
                </c:pt>
                <c:pt idx="176">
                  <c:v>251.7850823588336</c:v>
                </c:pt>
                <c:pt idx="177">
                  <c:v>255.4347595162286</c:v>
                </c:pt>
                <c:pt idx="178">
                  <c:v>259.137339503404</c:v>
                </c:pt>
                <c:pt idx="179">
                  <c:v>262.8935891578844</c:v>
                </c:pt>
                <c:pt idx="180">
                  <c:v>266.704286432665</c:v>
                </c:pt>
                <c:pt idx="181">
                  <c:v>270.5702205573301</c:v>
                </c:pt>
                <c:pt idx="182">
                  <c:v>274.4921922015125</c:v>
                </c:pt>
                <c:pt idx="183">
                  <c:v>278.4710136407169</c:v>
                </c:pt>
                <c:pt idx="184">
                  <c:v>282.5075089245508</c:v>
                </c:pt>
                <c:pt idx="185">
                  <c:v>286.6025140473926</c:v>
                </c:pt>
                <c:pt idx="186">
                  <c:v>290.7568771215325</c:v>
                </c:pt>
                <c:pt idx="187">
                  <c:v>294.9714585528249</c:v>
                </c:pt>
                <c:pt idx="188">
                  <c:v>299.2471312188868</c:v>
                </c:pt>
                <c:pt idx="189">
                  <c:v>303.584780649877</c:v>
                </c:pt>
                <c:pt idx="190">
                  <c:v>307.9853052118984</c:v>
                </c:pt>
                <c:pt idx="191">
                  <c:v>312.4496162930582</c:v>
                </c:pt>
                <c:pt idx="192">
                  <c:v>316.9786384922227</c:v>
                </c:pt>
                <c:pt idx="193">
                  <c:v>321.5733098105123</c:v>
                </c:pt>
                <c:pt idx="194">
                  <c:v>326.2345818455677</c:v>
                </c:pt>
                <c:pt idx="195">
                  <c:v>330.9634199886364</c:v>
                </c:pt>
                <c:pt idx="196">
                  <c:v>335.7608036245121</c:v>
                </c:pt>
                <c:pt idx="197">
                  <c:v>340.6277263343754</c:v>
                </c:pt>
                <c:pt idx="198">
                  <c:v>345.5651961015727</c:v>
                </c:pt>
                <c:pt idx="199">
                  <c:v>350.5742355203786</c:v>
                </c:pt>
                <c:pt idx="200">
                  <c:v>355.6558820077847</c:v>
                </c:pt>
                <c:pt idx="201">
                  <c:v>360.8111880183574</c:v>
                </c:pt>
                <c:pt idx="202">
                  <c:v>366.0412212622114</c:v>
                </c:pt>
                <c:pt idx="203">
                  <c:v>371.3470649261413</c:v>
                </c:pt>
                <c:pt idx="204">
                  <c:v>376.7298178979602</c:v>
                </c:pt>
                <c:pt idx="205">
                  <c:v>382.1905949940881</c:v>
                </c:pt>
                <c:pt idx="206">
                  <c:v>387.7305271904416</c:v>
                </c:pt>
                <c:pt idx="207">
                  <c:v>393.3507618566677</c:v>
                </c:pt>
                <c:pt idx="208">
                  <c:v>399.052462993776</c:v>
                </c:pt>
                <c:pt idx="209">
                  <c:v>404.8368114752123</c:v>
                </c:pt>
                <c:pt idx="210">
                  <c:v>410.7050052914293</c:v>
                </c:pt>
                <c:pt idx="211">
                  <c:v>416.658259798</c:v>
                </c:pt>
                <c:pt idx="212">
                  <c:v>422.6978079673295</c:v>
                </c:pt>
                <c:pt idx="213">
                  <c:v>428.8249006440147</c:v>
                </c:pt>
                <c:pt idx="214">
                  <c:v>435.0408068039046</c:v>
                </c:pt>
                <c:pt idx="215">
                  <c:v>441.3468138169182</c:v>
                </c:pt>
                <c:pt idx="216">
                  <c:v>447.744227713668</c:v>
                </c:pt>
                <c:pt idx="217">
                  <c:v>454.2343734559532</c:v>
                </c:pt>
                <c:pt idx="218">
                  <c:v>460.8185952111693</c:v>
                </c:pt>
                <c:pt idx="219">
                  <c:v>467.4982566306978</c:v>
                </c:pt>
                <c:pt idx="220">
                  <c:v>474.2747411323312</c:v>
                </c:pt>
                <c:pt idx="221">
                  <c:v>481.1494521867904</c:v>
                </c:pt>
                <c:pt idx="222">
                  <c:v>488.1238136083961</c:v>
                </c:pt>
                <c:pt idx="223">
                  <c:v>495.199269849955</c:v>
                </c:pt>
                <c:pt idx="224">
                  <c:v>502.377286301916</c:v>
                </c:pt>
                <c:pt idx="225">
                  <c:v>509.6593495958694</c:v>
                </c:pt>
                <c:pt idx="226">
                  <c:v>517.0469679124385</c:v>
                </c:pt>
                <c:pt idx="227">
                  <c:v>524.5416712936382</c:v>
                </c:pt>
                <c:pt idx="228">
                  <c:v>532.1450119597623</c:v>
                </c:pt>
                <c:pt idx="229">
                  <c:v>539.8585646308588</c:v>
                </c:pt>
                <c:pt idx="230">
                  <c:v>547.6839268528725</c:v>
                </c:pt>
                <c:pt idx="231">
                  <c:v>555.6227193285074</c:v>
                </c:pt>
                <c:pt idx="232">
                  <c:v>563.676586252891</c:v>
                </c:pt>
                <c:pt idx="233">
                  <c:v>571.8471956541015</c:v>
                </c:pt>
                <c:pt idx="234">
                  <c:v>580.136239738631</c:v>
                </c:pt>
                <c:pt idx="235">
                  <c:v>588.5454352418564</c:v>
                </c:pt>
                <c:pt idx="236">
                  <c:v>597.0765237835923</c:v>
                </c:pt>
                <c:pt idx="237">
                  <c:v>605.7312722287928</c:v>
                </c:pt>
                <c:pt idx="238">
                  <c:v>614.5114730534896</c:v>
                </c:pt>
                <c:pt idx="239">
                  <c:v>623.4189447160251</c:v>
                </c:pt>
                <c:pt idx="240">
                  <c:v>632.455532033676</c:v>
                </c:pt>
                <c:pt idx="241">
                  <c:v>641.6231065647276</c:v>
                </c:pt>
                <c:pt idx="242">
                  <c:v>650.9235669960918</c:v>
                </c:pt>
                <c:pt idx="243">
                  <c:v>660.3588395365443</c:v>
                </c:pt>
                <c:pt idx="244">
                  <c:v>669.9308783156552</c:v>
                </c:pt>
                <c:pt idx="245">
                  <c:v>679.6416657885122</c:v>
                </c:pt>
                <c:pt idx="246">
                  <c:v>689.493213146299</c:v>
                </c:pt>
                <c:pt idx="247">
                  <c:v>699.4875607328361</c:v>
                </c:pt>
                <c:pt idx="248">
                  <c:v>709.626778467151</c:v>
                </c:pt>
                <c:pt idx="249">
                  <c:v>719.9129662721793</c:v>
                </c:pt>
                <c:pt idx="250">
                  <c:v>730.3482545096756</c:v>
                </c:pt>
                <c:pt idx="251">
                  <c:v>740.9348044214317</c:v>
                </c:pt>
                <c:pt idx="252">
                  <c:v>751.6748085768883</c:v>
                </c:pt>
                <c:pt idx="253">
                  <c:v>762.570491327238</c:v>
                </c:pt>
                <c:pt idx="254">
                  <c:v>773.6241092661043</c:v>
                </c:pt>
                <c:pt idx="255">
                  <c:v>784.8379516969073</c:v>
                </c:pt>
                <c:pt idx="256">
                  <c:v>796.214341106995</c:v>
                </c:pt>
                <c:pt idx="257">
                  <c:v>807.755633648652</c:v>
                </c:pt>
                <c:pt idx="258">
                  <c:v>819.4642196270834</c:v>
                </c:pt>
                <c:pt idx="259">
                  <c:v>831.3425239954621</c:v>
                </c:pt>
                <c:pt idx="260">
                  <c:v>843.3930068571648</c:v>
                </c:pt>
                <c:pt idx="261">
                  <c:v>855.6181639752763</c:v>
                </c:pt>
                <c:pt idx="262">
                  <c:v>868.020527289488</c:v>
                </c:pt>
                <c:pt idx="263">
                  <c:v>880.6026654404831</c:v>
                </c:pt>
                <c:pt idx="264">
                  <c:v>893.3671843019265</c:v>
                </c:pt>
                <c:pt idx="265">
                  <c:v>906.3167275201637</c:v>
                </c:pt>
                <c:pt idx="266">
                  <c:v>919.453977061745</c:v>
                </c:pt>
                <c:pt idx="267">
                  <c:v>932.7816537688812</c:v>
                </c:pt>
                <c:pt idx="268">
                  <c:v>946.3025179229613</c:v>
                </c:pt>
                <c:pt idx="269">
                  <c:v>960.0193698162235</c:v>
                </c:pt>
                <c:pt idx="270">
                  <c:v>973.9350503317266</c:v>
                </c:pt>
                <c:pt idx="271">
                  <c:v>988.0524415317202</c:v>
                </c:pt>
                <c:pt idx="272">
                  <c:v>1002.374467254545</c:v>
                </c:pt>
                <c:pt idx="273">
                  <c:v>1016.904093720188</c:v>
                </c:pt>
                <c:pt idx="274">
                  <c:v>1031.644330144611</c:v>
                </c:pt>
                <c:pt idx="275">
                  <c:v>1046.59822936299</c:v>
                </c:pt>
                <c:pt idx="276">
                  <c:v>1061.768888461977</c:v>
                </c:pt>
                <c:pt idx="277">
                  <c:v>1077.159449421144</c:v>
                </c:pt>
                <c:pt idx="278">
                  <c:v>1092.773099763709</c:v>
                </c:pt>
                <c:pt idx="279">
                  <c:v>1108.613073216701</c:v>
                </c:pt>
                <c:pt idx="280">
                  <c:v>1124.682650380698</c:v>
                </c:pt>
                <c:pt idx="281">
                  <c:v>1140.985159409265</c:v>
                </c:pt>
                <c:pt idx="282">
                  <c:v>1157.523976698241</c:v>
                </c:pt>
                <c:pt idx="283">
                  <c:v>1174.302527585034</c:v>
                </c:pt>
                <c:pt idx="284">
                  <c:v>1191.324287058021</c:v>
                </c:pt>
                <c:pt idx="285">
                  <c:v>1208.592780476267</c:v>
                </c:pt>
                <c:pt idx="286">
                  <c:v>1226.111584299642</c:v>
                </c:pt>
                <c:pt idx="287">
                  <c:v>1243.884326829553</c:v>
                </c:pt>
                <c:pt idx="288">
                  <c:v>1261.914688960387</c:v>
                </c:pt>
                <c:pt idx="289">
                  <c:v>1280.206404941862</c:v>
                </c:pt>
                <c:pt idx="290">
                  <c:v>1298.763263152423</c:v>
                </c:pt>
                <c:pt idx="291">
                  <c:v>1317.589106883848</c:v>
                </c:pt>
                <c:pt idx="292">
                  <c:v>1336.68783513723</c:v>
                </c:pt>
                <c:pt idx="293">
                  <c:v>1356.063403430492</c:v>
                </c:pt>
                <c:pt idx="294">
                  <c:v>1375.719824617615</c:v>
                </c:pt>
                <c:pt idx="295">
                  <c:v>1395.661169719733</c:v>
                </c:pt>
                <c:pt idx="296">
                  <c:v>1415.891568768277</c:v>
                </c:pt>
                <c:pt idx="297">
                  <c:v>1436.415211660341</c:v>
                </c:pt>
                <c:pt idx="298">
                  <c:v>1457.236349026457</c:v>
                </c:pt>
                <c:pt idx="299">
                  <c:v>1478.359293110919</c:v>
                </c:pt>
                <c:pt idx="300">
                  <c:v>1499.788418664913</c:v>
                </c:pt>
                <c:pt idx="301">
                  <c:v>1521.528163852541</c:v>
                </c:pt>
                <c:pt idx="302">
                  <c:v>1543.583031170026</c:v>
                </c:pt>
                <c:pt idx="303">
                  <c:v>1565.957588378206</c:v>
                </c:pt>
                <c:pt idx="304">
                  <c:v>1588.656469448564</c:v>
                </c:pt>
                <c:pt idx="305">
                  <c:v>1611.684375522964</c:v>
                </c:pt>
                <c:pt idx="306">
                  <c:v>1635.046075887301</c:v>
                </c:pt>
                <c:pt idx="307">
                  <c:v>1658.746408959257</c:v>
                </c:pt>
                <c:pt idx="308">
                  <c:v>1682.790283290391</c:v>
                </c:pt>
                <c:pt idx="309">
                  <c:v>1707.182678582732</c:v>
                </c:pt>
                <c:pt idx="310">
                  <c:v>1731.928646720131</c:v>
                </c:pt>
                <c:pt idx="311">
                  <c:v>1757.033312814545</c:v>
                </c:pt>
                <c:pt idx="312">
                  <c:v>1782.501876267491</c:v>
                </c:pt>
                <c:pt idx="313">
                  <c:v>1808.339611846902</c:v>
                </c:pt>
                <c:pt idx="314">
                  <c:v>1834.55187077956</c:v>
                </c:pt>
                <c:pt idx="315">
                  <c:v>1861.144081859399</c:v>
                </c:pt>
                <c:pt idx="316">
                  <c:v>1888.121752571848</c:v>
                </c:pt>
                <c:pt idx="317">
                  <c:v>1915.490470234484</c:v>
                </c:pt>
                <c:pt idx="318">
                  <c:v>1943.255903154213</c:v>
                </c:pt>
                <c:pt idx="319">
                  <c:v>1971.423801801233</c:v>
                </c:pt>
                <c:pt idx="320">
                  <c:v>2000.0</c:v>
                </c:pt>
                <c:pt idx="321">
                  <c:v>2028.990416137473</c:v>
                </c:pt>
                <c:pt idx="322">
                  <c:v>2058.401054388859</c:v>
                </c:pt>
                <c:pt idx="323">
                  <c:v>2088.238005961129</c:v>
                </c:pt>
                <c:pt idx="324">
                  <c:v>2118.507450354578</c:v>
                </c:pt>
                <c:pt idx="325">
                  <c:v>2149.215656642636</c:v>
                </c:pt>
                <c:pt idx="326">
                  <c:v>2180.368984770258</c:v>
                </c:pt>
                <c:pt idx="327">
                  <c:v>2211.973886871121</c:v>
                </c:pt>
                <c:pt idx="328">
                  <c:v>2244.036908603927</c:v>
                </c:pt>
                <c:pt idx="329">
                  <c:v>2276.564690508064</c:v>
                </c:pt>
                <c:pt idx="330">
                  <c:v>2309.563969378918</c:v>
                </c:pt>
                <c:pt idx="331">
                  <c:v>2343.041579663121</c:v>
                </c:pt>
                <c:pt idx="332">
                  <c:v>2377.004454874038</c:v>
                </c:pt>
                <c:pt idx="333">
                  <c:v>2411.459629027748</c:v>
                </c:pt>
                <c:pt idx="334">
                  <c:v>2446.414238099864</c:v>
                </c:pt>
                <c:pt idx="335">
                  <c:v>2481.87552150344</c:v>
                </c:pt>
                <c:pt idx="336">
                  <c:v>2517.850823588335</c:v>
                </c:pt>
                <c:pt idx="337">
                  <c:v>2554.34759516229</c:v>
                </c:pt>
                <c:pt idx="338">
                  <c:v>2591.37339503404</c:v>
                </c:pt>
                <c:pt idx="339">
                  <c:v>2628.935891578845</c:v>
                </c:pt>
                <c:pt idx="340">
                  <c:v>2667.042864326649</c:v>
                </c:pt>
                <c:pt idx="341">
                  <c:v>2705.702205573303</c:v>
                </c:pt>
                <c:pt idx="342">
                  <c:v>2744.921922015126</c:v>
                </c:pt>
                <c:pt idx="343">
                  <c:v>2784.710136407168</c:v>
                </c:pt>
                <c:pt idx="344">
                  <c:v>2825.075089245508</c:v>
                </c:pt>
                <c:pt idx="345">
                  <c:v>2866.025140473927</c:v>
                </c:pt>
                <c:pt idx="346">
                  <c:v>2907.568771215326</c:v>
                </c:pt>
                <c:pt idx="347">
                  <c:v>2949.714585528251</c:v>
                </c:pt>
                <c:pt idx="348">
                  <c:v>2992.471312188865</c:v>
                </c:pt>
                <c:pt idx="349">
                  <c:v>3035.847806498769</c:v>
                </c:pt>
                <c:pt idx="350">
                  <c:v>3079.853052118985</c:v>
                </c:pt>
                <c:pt idx="351">
                  <c:v>3124.496162930581</c:v>
                </c:pt>
                <c:pt idx="352">
                  <c:v>3169.786384922231</c:v>
                </c:pt>
                <c:pt idx="353">
                  <c:v>3215.733098105122</c:v>
                </c:pt>
                <c:pt idx="354">
                  <c:v>3262.345818455678</c:v>
                </c:pt>
                <c:pt idx="355">
                  <c:v>3309.634199886363</c:v>
                </c:pt>
                <c:pt idx="356">
                  <c:v>3357.608036245124</c:v>
                </c:pt>
                <c:pt idx="357">
                  <c:v>3406.277263343757</c:v>
                </c:pt>
                <c:pt idx="358">
                  <c:v>3455.651961015727</c:v>
                </c:pt>
                <c:pt idx="359">
                  <c:v>3505.742355203785</c:v>
                </c:pt>
                <c:pt idx="360">
                  <c:v>3556.558820077848</c:v>
                </c:pt>
                <c:pt idx="361">
                  <c:v>3608.111880183575</c:v>
                </c:pt>
                <c:pt idx="362">
                  <c:v>3660.412212622114</c:v>
                </c:pt>
                <c:pt idx="363">
                  <c:v>3713.470649261411</c:v>
                </c:pt>
                <c:pt idx="364">
                  <c:v>3767.298178979603</c:v>
                </c:pt>
                <c:pt idx="365">
                  <c:v>3821.905949940883</c:v>
                </c:pt>
                <c:pt idx="366">
                  <c:v>3877.305271904416</c:v>
                </c:pt>
                <c:pt idx="367">
                  <c:v>3933.507618566681</c:v>
                </c:pt>
                <c:pt idx="368">
                  <c:v>3990.52462993776</c:v>
                </c:pt>
                <c:pt idx="369">
                  <c:v>4048.368114752124</c:v>
                </c:pt>
                <c:pt idx="370">
                  <c:v>4107.050052914293</c:v>
                </c:pt>
                <c:pt idx="371">
                  <c:v>4166.582597980003</c:v>
                </c:pt>
                <c:pt idx="372">
                  <c:v>4226.978079673297</c:v>
                </c:pt>
                <c:pt idx="373">
                  <c:v>4288.249006440145</c:v>
                </c:pt>
                <c:pt idx="374">
                  <c:v>4350.408068039045</c:v>
                </c:pt>
                <c:pt idx="375">
                  <c:v>4413.468138169182</c:v>
                </c:pt>
                <c:pt idx="376">
                  <c:v>4477.442277136683</c:v>
                </c:pt>
                <c:pt idx="377">
                  <c:v>4542.343734559533</c:v>
                </c:pt>
                <c:pt idx="378">
                  <c:v>4608.185952111693</c:v>
                </c:pt>
                <c:pt idx="379">
                  <c:v>4674.98256630698</c:v>
                </c:pt>
                <c:pt idx="380">
                  <c:v>4742.747411323313</c:v>
                </c:pt>
                <c:pt idx="381">
                  <c:v>4811.494521867903</c:v>
                </c:pt>
                <c:pt idx="382">
                  <c:v>4881.238136083966</c:v>
                </c:pt>
                <c:pt idx="383">
                  <c:v>4951.992698499548</c:v>
                </c:pt>
                <c:pt idx="384">
                  <c:v>5023.772863019161</c:v>
                </c:pt>
                <c:pt idx="385">
                  <c:v>5096.593495958694</c:v>
                </c:pt>
                <c:pt idx="386">
                  <c:v>5170.469679124386</c:v>
                </c:pt>
                <c:pt idx="387">
                  <c:v>5245.416712936385</c:v>
                </c:pt>
                <c:pt idx="388">
                  <c:v>5321.45011959762</c:v>
                </c:pt>
                <c:pt idx="389">
                  <c:v>5398.585646308592</c:v>
                </c:pt>
                <c:pt idx="390">
                  <c:v>5476.839268528727</c:v>
                </c:pt>
                <c:pt idx="391">
                  <c:v>5556.227193285074</c:v>
                </c:pt>
                <c:pt idx="392">
                  <c:v>5636.76586252891</c:v>
                </c:pt>
                <c:pt idx="393">
                  <c:v>5718.471956541016</c:v>
                </c:pt>
                <c:pt idx="394">
                  <c:v>5801.36239738631</c:v>
                </c:pt>
                <c:pt idx="395">
                  <c:v>5885.454352418566</c:v>
                </c:pt>
                <c:pt idx="396">
                  <c:v>5970.765237835921</c:v>
                </c:pt>
                <c:pt idx="397">
                  <c:v>6057.312722287934</c:v>
                </c:pt>
                <c:pt idx="398">
                  <c:v>6145.114730534895</c:v>
                </c:pt>
                <c:pt idx="399">
                  <c:v>6234.189447160253</c:v>
                </c:pt>
                <c:pt idx="400">
                  <c:v>6324.555320336765</c:v>
                </c:pt>
                <c:pt idx="401">
                  <c:v>6416.231065647278</c:v>
                </c:pt>
                <c:pt idx="402">
                  <c:v>6509.235669960922</c:v>
                </c:pt>
                <c:pt idx="403">
                  <c:v>6603.58839536544</c:v>
                </c:pt>
                <c:pt idx="404">
                  <c:v>6699.308783156558</c:v>
                </c:pt>
                <c:pt idx="405">
                  <c:v>6796.416657885124</c:v>
                </c:pt>
                <c:pt idx="406">
                  <c:v>6894.932131462992</c:v>
                </c:pt>
                <c:pt idx="407">
                  <c:v>6994.875607328362</c:v>
                </c:pt>
                <c:pt idx="408">
                  <c:v>7096.267784671513</c:v>
                </c:pt>
                <c:pt idx="409">
                  <c:v>7199.129662721794</c:v>
                </c:pt>
                <c:pt idx="410">
                  <c:v>7303.482545096757</c:v>
                </c:pt>
                <c:pt idx="411">
                  <c:v>7409.348044214316</c:v>
                </c:pt>
                <c:pt idx="412">
                  <c:v>7516.748085768892</c:v>
                </c:pt>
                <c:pt idx="413">
                  <c:v>7625.704913272379</c:v>
                </c:pt>
                <c:pt idx="414">
                  <c:v>7736.241092661045</c:v>
                </c:pt>
                <c:pt idx="415">
                  <c:v>7848.37951696908</c:v>
                </c:pt>
                <c:pt idx="416">
                  <c:v>7962.143411069951</c:v>
                </c:pt>
                <c:pt idx="417">
                  <c:v>8077.556336486527</c:v>
                </c:pt>
                <c:pt idx="418">
                  <c:v>8194.64219627083</c:v>
                </c:pt>
                <c:pt idx="419">
                  <c:v>8313.425239954628</c:v>
                </c:pt>
                <c:pt idx="420">
                  <c:v>8433.93006857165</c:v>
                </c:pt>
                <c:pt idx="421">
                  <c:v>8556.181639752765</c:v>
                </c:pt>
                <c:pt idx="422">
                  <c:v>8680.20527289488</c:v>
                </c:pt>
                <c:pt idx="423">
                  <c:v>8806.026654404834</c:v>
                </c:pt>
                <c:pt idx="424">
                  <c:v>8933.671843019266</c:v>
                </c:pt>
                <c:pt idx="425">
                  <c:v>9063.167275201638</c:v>
                </c:pt>
                <c:pt idx="426">
                  <c:v>9194.539770617455</c:v>
                </c:pt>
                <c:pt idx="427">
                  <c:v>9327.816537688823</c:v>
                </c:pt>
                <c:pt idx="428">
                  <c:v>9463.025179229611</c:v>
                </c:pt>
                <c:pt idx="429">
                  <c:v>9600.193698162232</c:v>
                </c:pt>
                <c:pt idx="430">
                  <c:v>9739.350503317271</c:v>
                </c:pt>
                <c:pt idx="431">
                  <c:v>9880.524415317204</c:v>
                </c:pt>
                <c:pt idx="432">
                  <c:v>10023.74467254545</c:v>
                </c:pt>
                <c:pt idx="433">
                  <c:v>10169.04093720188</c:v>
                </c:pt>
                <c:pt idx="434">
                  <c:v>10316.44330144612</c:v>
                </c:pt>
                <c:pt idx="435">
                  <c:v>10465.9822936299</c:v>
                </c:pt>
                <c:pt idx="436">
                  <c:v>10617.68888461977</c:v>
                </c:pt>
                <c:pt idx="437">
                  <c:v>10771.59449421145</c:v>
                </c:pt>
                <c:pt idx="438">
                  <c:v>10927.73099763709</c:v>
                </c:pt>
                <c:pt idx="439">
                  <c:v>11086.13073216702</c:v>
                </c:pt>
                <c:pt idx="440">
                  <c:v>11246.82650380699</c:v>
                </c:pt>
                <c:pt idx="441">
                  <c:v>11409.85159409265</c:v>
                </c:pt>
                <c:pt idx="442">
                  <c:v>11575.23976698243</c:v>
                </c:pt>
                <c:pt idx="443">
                  <c:v>11743.02527585033</c:v>
                </c:pt>
                <c:pt idx="444">
                  <c:v>11913.24287058021</c:v>
                </c:pt>
                <c:pt idx="445">
                  <c:v>12085.92780476267</c:v>
                </c:pt>
                <c:pt idx="446">
                  <c:v>12261.11584299643</c:v>
                </c:pt>
                <c:pt idx="447">
                  <c:v>12438.84326829553</c:v>
                </c:pt>
                <c:pt idx="448">
                  <c:v>12619.14688960386</c:v>
                </c:pt>
                <c:pt idx="449">
                  <c:v>12802.06404941863</c:v>
                </c:pt>
                <c:pt idx="450">
                  <c:v>12987.63263152423</c:v>
                </c:pt>
                <c:pt idx="451">
                  <c:v>13175.89106883848</c:v>
                </c:pt>
                <c:pt idx="452">
                  <c:v>13366.87835137231</c:v>
                </c:pt>
                <c:pt idx="453">
                  <c:v>13560.63403430492</c:v>
                </c:pt>
                <c:pt idx="454">
                  <c:v>13757.19824617616</c:v>
                </c:pt>
                <c:pt idx="455">
                  <c:v>13956.61169719733</c:v>
                </c:pt>
                <c:pt idx="456">
                  <c:v>14158.91568768277</c:v>
                </c:pt>
                <c:pt idx="457">
                  <c:v>14364.15211660343</c:v>
                </c:pt>
                <c:pt idx="458">
                  <c:v>14572.36349026456</c:v>
                </c:pt>
                <c:pt idx="459">
                  <c:v>14783.59293110919</c:v>
                </c:pt>
                <c:pt idx="460">
                  <c:v>14997.88418664913</c:v>
                </c:pt>
                <c:pt idx="461">
                  <c:v>15215.28163852542</c:v>
                </c:pt>
                <c:pt idx="462">
                  <c:v>15435.83031170026</c:v>
                </c:pt>
                <c:pt idx="463">
                  <c:v>15659.57588378204</c:v>
                </c:pt>
                <c:pt idx="464">
                  <c:v>15886.56469448564</c:v>
                </c:pt>
                <c:pt idx="465">
                  <c:v>16116.84375522965</c:v>
                </c:pt>
                <c:pt idx="466">
                  <c:v>16350.46075887301</c:v>
                </c:pt>
                <c:pt idx="467">
                  <c:v>16587.4640895926</c:v>
                </c:pt>
                <c:pt idx="468">
                  <c:v>16827.90283290391</c:v>
                </c:pt>
                <c:pt idx="469">
                  <c:v>17071.82678582732</c:v>
                </c:pt>
                <c:pt idx="470">
                  <c:v>17319.28646720131</c:v>
                </c:pt>
                <c:pt idx="471">
                  <c:v>17570.33312814546</c:v>
                </c:pt>
                <c:pt idx="472">
                  <c:v>17825.01876267493</c:v>
                </c:pt>
                <c:pt idx="473">
                  <c:v>18083.39611846901</c:v>
                </c:pt>
                <c:pt idx="474">
                  <c:v>18345.51870779559</c:v>
                </c:pt>
                <c:pt idx="475">
                  <c:v>18611.440818594</c:v>
                </c:pt>
                <c:pt idx="476">
                  <c:v>18881.21752571849</c:v>
                </c:pt>
                <c:pt idx="477">
                  <c:v>19154.90470234484</c:v>
                </c:pt>
                <c:pt idx="478">
                  <c:v>19432.55903154212</c:v>
                </c:pt>
                <c:pt idx="479">
                  <c:v>19714.23801801234</c:v>
                </c:pt>
                <c:pt idx="480">
                  <c:v>20000.0</c:v>
                </c:pt>
              </c:numCache>
            </c:numRef>
          </c:xVal>
          <c:yVal>
            <c:numRef>
              <c:f>Calc!$F$4:$F$484</c:f>
              <c:numCache>
                <c:formatCode>General</c:formatCode>
                <c:ptCount val="481"/>
                <c:pt idx="0">
                  <c:v>-3.254414799248366</c:v>
                </c:pt>
                <c:pt idx="1">
                  <c:v>-3.301947390371765</c:v>
                </c:pt>
                <c:pt idx="2">
                  <c:v>-3.350184845998626</c:v>
                </c:pt>
                <c:pt idx="3">
                  <c:v>-3.399138085184234</c:v>
                </c:pt>
                <c:pt idx="4">
                  <c:v>-3.448818216353516</c:v>
                </c:pt>
                <c:pt idx="5">
                  <c:v>-3.499236541428274</c:v>
                </c:pt>
                <c:pt idx="6">
                  <c:v>-3.550404560075947</c:v>
                </c:pt>
                <c:pt idx="7">
                  <c:v>-3.602333974082399</c:v>
                </c:pt>
                <c:pt idx="8">
                  <c:v>-3.655036691856253</c:v>
                </c:pt>
                <c:pt idx="9">
                  <c:v>-3.708524833070783</c:v>
                </c:pt>
                <c:pt idx="10">
                  <c:v>-3.762810733444041</c:v>
                </c:pt>
                <c:pt idx="11">
                  <c:v>-3.817906949666963</c:v>
                </c:pt>
                <c:pt idx="12">
                  <c:v>-3.87382626448084</c:v>
                </c:pt>
                <c:pt idx="13">
                  <c:v>-3.93058169191545</c:v>
                </c:pt>
                <c:pt idx="14">
                  <c:v>-3.988186482689287</c:v>
                </c:pt>
                <c:pt idx="15">
                  <c:v>-4.046654129778233</c:v>
                </c:pt>
                <c:pt idx="16">
                  <c:v>-4.105998374164471</c:v>
                </c:pt>
                <c:pt idx="17">
                  <c:v>-4.166233210764005</c:v>
                </c:pt>
                <c:pt idx="18">
                  <c:v>-4.227372894550797</c:v>
                </c:pt>
                <c:pt idx="19">
                  <c:v>-4.289431946872412</c:v>
                </c:pt>
                <c:pt idx="20">
                  <c:v>-4.352425161977862</c:v>
                </c:pt>
                <c:pt idx="21">
                  <c:v>-4.416367613754857</c:v>
                </c:pt>
                <c:pt idx="22">
                  <c:v>-4.481274662692783</c:v>
                </c:pt>
                <c:pt idx="23">
                  <c:v>-4.547161963074757</c:v>
                </c:pt>
                <c:pt idx="24">
                  <c:v>-4.614045470413714</c:v>
                </c:pt>
                <c:pt idx="25">
                  <c:v>-4.681941449136218</c:v>
                </c:pt>
                <c:pt idx="26">
                  <c:v>-4.750866480528145</c:v>
                </c:pt>
                <c:pt idx="27">
                  <c:v>-4.820837470951346</c:v>
                </c:pt>
                <c:pt idx="28">
                  <c:v>-4.891871660343838</c:v>
                </c:pt>
                <c:pt idx="29">
                  <c:v>-4.963986631012574</c:v>
                </c:pt>
                <c:pt idx="30">
                  <c:v>-5.037200316731173</c:v>
                </c:pt>
                <c:pt idx="31">
                  <c:v>-5.11153101215973</c:v>
                </c:pt>
                <c:pt idx="32">
                  <c:v>-5.18699738259238</c:v>
                </c:pt>
                <c:pt idx="33">
                  <c:v>-5.26361847405201</c:v>
                </c:pt>
                <c:pt idx="34">
                  <c:v>-5.341413723746882</c:v>
                </c:pt>
                <c:pt idx="35">
                  <c:v>-5.420402970895793</c:v>
                </c:pt>
                <c:pt idx="36">
                  <c:v>-5.500606467951684</c:v>
                </c:pt>
                <c:pt idx="37">
                  <c:v>-5.582044892225952</c:v>
                </c:pt>
                <c:pt idx="38">
                  <c:v>-5.664739357938458</c:v>
                </c:pt>
                <c:pt idx="39">
                  <c:v>-5.748711428711317</c:v>
                </c:pt>
                <c:pt idx="40">
                  <c:v>-5.833983130520551</c:v>
                </c:pt>
                <c:pt idx="41">
                  <c:v>-5.920576965128419</c:v>
                </c:pt>
                <c:pt idx="42">
                  <c:v>-6.008515924018582</c:v>
                </c:pt>
                <c:pt idx="43">
                  <c:v>-6.097823502849906</c:v>
                </c:pt>
                <c:pt idx="44">
                  <c:v>-6.188523716455562</c:v>
                </c:pt>
                <c:pt idx="45">
                  <c:v>-6.280641114411423</c:v>
                </c:pt>
                <c:pt idx="46">
                  <c:v>-6.374200797196694</c:v>
                </c:pt>
                <c:pt idx="47">
                  <c:v>-6.469228432965962</c:v>
                </c:pt>
                <c:pt idx="48">
                  <c:v>-6.565750274977859</c:v>
                </c:pt>
                <c:pt idx="49">
                  <c:v>-6.663793179682558</c:v>
                </c:pt>
                <c:pt idx="50">
                  <c:v>-6.7633846255207</c:v>
                </c:pt>
                <c:pt idx="51">
                  <c:v>-6.864552732450647</c:v>
                </c:pt>
                <c:pt idx="52">
                  <c:v>-6.967326282241402</c:v>
                </c:pt>
                <c:pt idx="53">
                  <c:v>-7.071734739561633</c:v>
                </c:pt>
                <c:pt idx="54">
                  <c:v>-7.177808273904589</c:v>
                </c:pt>
                <c:pt idx="55">
                  <c:v>-7.285577782379732</c:v>
                </c:pt>
                <c:pt idx="56">
                  <c:v>-7.395074913415043</c:v>
                </c:pt>
                <c:pt idx="57">
                  <c:v>-7.506332091406761</c:v>
                </c:pt>
                <c:pt idx="58">
                  <c:v>-7.619382542360314</c:v>
                </c:pt>
                <c:pt idx="59">
                  <c:v>-7.73426032056301</c:v>
                </c:pt>
                <c:pt idx="60">
                  <c:v>-7.851000336342167</c:v>
                </c:pt>
                <c:pt idx="61">
                  <c:v>-7.969638384951338</c:v>
                </c:pt>
                <c:pt idx="62">
                  <c:v>-8.090211176630135</c:v>
                </c:pt>
                <c:pt idx="63">
                  <c:v>-8.212756367908127</c:v>
                </c:pt>
                <c:pt idx="64">
                  <c:v>-8.33731259418539</c:v>
                </c:pt>
                <c:pt idx="65">
                  <c:v>-8.463919503667852</c:v>
                </c:pt>
                <c:pt idx="66">
                  <c:v>-8.592617792703435</c:v>
                </c:pt>
                <c:pt idx="67">
                  <c:v>-8.723449242595051</c:v>
                </c:pt>
                <c:pt idx="68">
                  <c:v>-8.856456757944727</c:v>
                </c:pt>
                <c:pt idx="69">
                  <c:v>-8.991684406612364</c:v>
                </c:pt>
                <c:pt idx="70">
                  <c:v>-9.129177461345535</c:v>
                </c:pt>
                <c:pt idx="71">
                  <c:v>-9.268982443177492</c:v>
                </c:pt>
                <c:pt idx="72">
                  <c:v>-9.411147166651176</c:v>
                </c:pt>
                <c:pt idx="73">
                  <c:v>-9.555720786973267</c:v>
                </c:pt>
                <c:pt idx="74">
                  <c:v>-9.70275384917329</c:v>
                </c:pt>
                <c:pt idx="75">
                  <c:v>-9.852298339366257</c:v>
                </c:pt>
                <c:pt idx="76">
                  <c:v>-10.00440773820998</c:v>
                </c:pt>
                <c:pt idx="77">
                  <c:v>-10.15913707666317</c:v>
                </c:pt>
                <c:pt idx="78">
                  <c:v>-10.31654299414896</c:v>
                </c:pt>
                <c:pt idx="79">
                  <c:v>-10.47668379923414</c:v>
                </c:pt>
                <c:pt idx="80">
                  <c:v>-10.63961953293682</c:v>
                </c:pt>
                <c:pt idx="81">
                  <c:v>-10.80541203478708</c:v>
                </c:pt>
                <c:pt idx="82">
                  <c:v>-10.97412501177359</c:v>
                </c:pt>
                <c:pt idx="83">
                  <c:v>-11.14582411029272</c:v>
                </c:pt>
                <c:pt idx="84">
                  <c:v>-11.32057699125386</c:v>
                </c:pt>
                <c:pt idx="85">
                  <c:v>-11.49845340848765</c:v>
                </c:pt>
                <c:pt idx="86">
                  <c:v>-11.67952529059067</c:v>
                </c:pt>
                <c:pt idx="87">
                  <c:v>-11.8638668263946</c:v>
                </c:pt>
                <c:pt idx="88">
                  <c:v>-12.05155455419003</c:v>
                </c:pt>
                <c:pt idx="89">
                  <c:v>-12.24266745492071</c:v>
                </c:pt>
                <c:pt idx="90">
                  <c:v>-12.43728704949018</c:v>
                </c:pt>
                <c:pt idx="91">
                  <c:v>-12.63549750039613</c:v>
                </c:pt>
                <c:pt idx="92">
                  <c:v>-12.83738571788774</c:v>
                </c:pt>
                <c:pt idx="93">
                  <c:v>-13.04304147083388</c:v>
                </c:pt>
                <c:pt idx="94">
                  <c:v>-13.25255750254638</c:v>
                </c:pt>
                <c:pt idx="95">
                  <c:v>-13.46602965175566</c:v>
                </c:pt>
                <c:pt idx="96">
                  <c:v>-13.68355697899557</c:v>
                </c:pt>
                <c:pt idx="97">
                  <c:v>-13.90524189862634</c:v>
                </c:pt>
                <c:pt idx="98">
                  <c:v>-14.13119031675762</c:v>
                </c:pt>
                <c:pt idx="99">
                  <c:v>-14.36151177532207</c:v>
                </c:pt>
                <c:pt idx="100">
                  <c:v>-14.59631960259929</c:v>
                </c:pt>
                <c:pt idx="101">
                  <c:v>-14.83573107044367</c:v>
                </c:pt>
                <c:pt idx="102">
                  <c:v>-15.07986755853591</c:v>
                </c:pt>
                <c:pt idx="103">
                  <c:v>-15.32885472594324</c:v>
                </c:pt>
                <c:pt idx="104">
                  <c:v>-15.58282269032281</c:v>
                </c:pt>
                <c:pt idx="105">
                  <c:v>-15.84190621506997</c:v>
                </c:pt>
                <c:pt idx="106">
                  <c:v>-16.10624490477812</c:v>
                </c:pt>
                <c:pt idx="107">
                  <c:v>-16.37598340931458</c:v>
                </c:pt>
                <c:pt idx="108">
                  <c:v>-16.65127163690778</c:v>
                </c:pt>
                <c:pt idx="109">
                  <c:v>-16.93226497657287</c:v>
                </c:pt>
                <c:pt idx="110">
                  <c:v>-17.21912453026442</c:v>
                </c:pt>
                <c:pt idx="111">
                  <c:v>-17.5120173551266</c:v>
                </c:pt>
                <c:pt idx="112">
                  <c:v>-17.81111671621761</c:v>
                </c:pt>
                <c:pt idx="113">
                  <c:v>-18.1166023500926</c:v>
                </c:pt>
                <c:pt idx="114">
                  <c:v>-18.42866073963592</c:v>
                </c:pt>
                <c:pt idx="115">
                  <c:v>-18.7474854005103</c:v>
                </c:pt>
                <c:pt idx="116">
                  <c:v>-19.07327717962346</c:v>
                </c:pt>
                <c:pt idx="117">
                  <c:v>-19.40624456596464</c:v>
                </c:pt>
                <c:pt idx="118">
                  <c:v>-19.74660401417879</c:v>
                </c:pt>
                <c:pt idx="119">
                  <c:v>-20.09458028122611</c:v>
                </c:pt>
                <c:pt idx="120">
                  <c:v>-20.4504067764517</c:v>
                </c:pt>
                <c:pt idx="121">
                  <c:v>-20.81432592533866</c:v>
                </c:pt>
                <c:pt idx="122">
                  <c:v>-21.186589547241</c:v>
                </c:pt>
                <c:pt idx="123">
                  <c:v>-21.56745924729012</c:v>
                </c:pt>
                <c:pt idx="124">
                  <c:v>-21.95720682263294</c:v>
                </c:pt>
                <c:pt idx="125">
                  <c:v>-22.35611468312845</c:v>
                </c:pt>
                <c:pt idx="126">
                  <c:v>-22.76447628650772</c:v>
                </c:pt>
                <c:pt idx="127">
                  <c:v>-23.18259658792522</c:v>
                </c:pt>
                <c:pt idx="128">
                  <c:v>-23.61079250374212</c:v>
                </c:pt>
                <c:pt idx="129">
                  <c:v>-24.04939338923026</c:v>
                </c:pt>
                <c:pt idx="130">
                  <c:v>-24.4987415297365</c:v>
                </c:pt>
                <c:pt idx="131">
                  <c:v>-24.95919264469967</c:v>
                </c:pt>
                <c:pt idx="132">
                  <c:v>-25.43111640367414</c:v>
                </c:pt>
                <c:pt idx="133">
                  <c:v>-25.91489695331211</c:v>
                </c:pt>
                <c:pt idx="134">
                  <c:v>-26.41093345396479</c:v>
                </c:pt>
                <c:pt idx="135">
                  <c:v>-26.91964062426393</c:v>
                </c:pt>
                <c:pt idx="136">
                  <c:v>-27.44144929167811</c:v>
                </c:pt>
                <c:pt idx="137">
                  <c:v>-27.9768069466673</c:v>
                </c:pt>
                <c:pt idx="138">
                  <c:v>-28.52617829750931</c:v>
                </c:pt>
                <c:pt idx="139">
                  <c:v>-29.09004582244625</c:v>
                </c:pt>
                <c:pt idx="140">
                  <c:v>-29.66891031511858</c:v>
                </c:pt>
                <c:pt idx="141">
                  <c:v>-30.2632914186018</c:v>
                </c:pt>
                <c:pt idx="142">
                  <c:v>-30.87372814257515</c:v>
                </c:pt>
                <c:pt idx="143">
                  <c:v>-31.50077935730036</c:v>
                </c:pt>
                <c:pt idx="144">
                  <c:v>-32.1450242570757</c:v>
                </c:pt>
                <c:pt idx="145">
                  <c:v>-32.80706278472422</c:v>
                </c:pt>
                <c:pt idx="146">
                  <c:v>-33.48751600751768</c:v>
                </c:pt>
                <c:pt idx="147">
                  <c:v>-34.18702643342141</c:v>
                </c:pt>
                <c:pt idx="148">
                  <c:v>-34.90625825514411</c:v>
                </c:pt>
                <c:pt idx="149">
                  <c:v>-35.64589750771137</c:v>
                </c:pt>
                <c:pt idx="150">
                  <c:v>-36.40665212339127</c:v>
                </c:pt>
                <c:pt idx="151">
                  <c:v>-37.18925186579662</c:v>
                </c:pt>
                <c:pt idx="152">
                  <c:v>-37.99444812267541</c:v>
                </c:pt>
                <c:pt idx="153">
                  <c:v>-38.82301353444706</c:v>
                </c:pt>
                <c:pt idx="154">
                  <c:v>-39.6757414329353</c:v>
                </c:pt>
                <c:pt idx="155">
                  <c:v>-40.55344506177761</c:v>
                </c:pt>
                <c:pt idx="156">
                  <c:v>-41.4569565471063</c:v>
                </c:pt>
                <c:pt idx="157">
                  <c:v>-42.38712558365597</c:v>
                </c:pt>
                <c:pt idx="158">
                  <c:v>-43.34481779831953</c:v>
                </c:pt>
                <c:pt idx="159">
                  <c:v>-44.3309127495391</c:v>
                </c:pt>
                <c:pt idx="160">
                  <c:v>-45.34630151744869</c:v>
                </c:pt>
                <c:pt idx="161">
                  <c:v>-46.39188383627771</c:v>
                </c:pt>
                <c:pt idx="162">
                  <c:v>-47.4685647170378</c:v>
                </c:pt>
                <c:pt idx="163">
                  <c:v>-48.57725050554495</c:v>
                </c:pt>
                <c:pt idx="164">
                  <c:v>-49.71884431805296</c:v>
                </c:pt>
                <c:pt idx="165">
                  <c:v>-50.89424079474629</c:v>
                </c:pt>
                <c:pt idx="166">
                  <c:v>-52.10432011000643</c:v>
                </c:pt>
                <c:pt idx="167">
                  <c:v>-53.34994117827603</c:v>
                </c:pt>
                <c:pt idx="168">
                  <c:v>-54.63193399557667</c:v>
                </c:pt>
                <c:pt idx="169">
                  <c:v>-55.95109105965173</c:v>
                </c:pt>
                <c:pt idx="170">
                  <c:v>-57.30815781701017</c:v>
                </c:pt>
                <c:pt idx="171">
                  <c:v>-58.70382209278057</c:v>
                </c:pt>
                <c:pt idx="172">
                  <c:v>-60.13870247018184</c:v>
                </c:pt>
                <c:pt idx="173">
                  <c:v>-61.61333560058107</c:v>
                </c:pt>
                <c:pt idx="174">
                  <c:v>-63.12816244355258</c:v>
                </c:pt>
                <c:pt idx="175">
                  <c:v>-64.68351345879034</c:v>
                </c:pt>
                <c:pt idx="176">
                  <c:v>-66.27959279916641</c:v>
                </c:pt>
                <c:pt idx="177">
                  <c:v>-67.916461586332</c:v>
                </c:pt>
                <c:pt idx="178">
                  <c:v>-69.59402038745054</c:v>
                </c:pt>
                <c:pt idx="179">
                  <c:v>-71.31199105327977</c:v>
                </c:pt>
                <c:pt idx="180">
                  <c:v>-73.06989812378555</c:v>
                </c:pt>
                <c:pt idx="181">
                  <c:v>-74.86705005660701</c:v>
                </c:pt>
                <c:pt idx="182">
                  <c:v>-76.70252058448381</c:v>
                </c:pt>
                <c:pt idx="183">
                  <c:v>-78.57513055892522</c:v>
                </c:pt>
                <c:pt idx="184">
                  <c:v>-80.48343068612061</c:v>
                </c:pt>
                <c:pt idx="185">
                  <c:v>-82.4256856047117</c:v>
                </c:pt>
                <c:pt idx="186">
                  <c:v>-84.39985979087546</c:v>
                </c:pt>
                <c:pt idx="187">
                  <c:v>-86.40360579988313</c:v>
                </c:pt>
                <c:pt idx="188">
                  <c:v>-88.43425536239237</c:v>
                </c:pt>
                <c:pt idx="189">
                  <c:v>-90.48881384408151</c:v>
                </c:pt>
                <c:pt idx="190">
                  <c:v>-92.5639585463815</c:v>
                </c:pt>
                <c:pt idx="191">
                  <c:v>-94.65604127165676</c:v>
                </c:pt>
                <c:pt idx="192">
                  <c:v>-96.76109549768818</c:v>
                </c:pt>
                <c:pt idx="193">
                  <c:v>-98.87484840332519</c:v>
                </c:pt>
                <c:pt idx="194">
                  <c:v>-100.9927378631383</c:v>
                </c:pt>
                <c:pt idx="195">
                  <c:v>-103.1099343861984</c:v>
                </c:pt>
                <c:pt idx="196">
                  <c:v>-105.2213678198116</c:v>
                </c:pt>
                <c:pt idx="197">
                  <c:v>-107.3217584791857</c:v>
                </c:pt>
                <c:pt idx="198">
                  <c:v>-109.4056522077046</c:v>
                </c:pt>
                <c:pt idx="199">
                  <c:v>-111.4674587278861</c:v>
                </c:pt>
                <c:pt idx="200">
                  <c:v>-113.501492519672</c:v>
                </c:pt>
                <c:pt idx="201">
                  <c:v>-115.5020153673767</c:v>
                </c:pt>
                <c:pt idx="202">
                  <c:v>-117.4632796566379</c:v>
                </c:pt>
                <c:pt idx="203">
                  <c:v>-119.3795714814057</c:v>
                </c:pt>
                <c:pt idx="204">
                  <c:v>-121.2452526405228</c:v>
                </c:pt>
                <c:pt idx="205">
                  <c:v>-123.0548006623659</c:v>
                </c:pt>
                <c:pt idx="206">
                  <c:v>-124.8028460906997</c:v>
                </c:pt>
                <c:pt idx="207">
                  <c:v>-126.4842063895742</c:v>
                </c:pt>
                <c:pt idx="208">
                  <c:v>-128.0939159716594</c:v>
                </c:pt>
                <c:pt idx="209">
                  <c:v>-129.6272520148571</c:v>
                </c:pt>
                <c:pt idx="210">
                  <c:v>-131.0797558966824</c:v>
                </c:pt>
                <c:pt idx="211">
                  <c:v>-132.4472502368567</c:v>
                </c:pt>
                <c:pt idx="212">
                  <c:v>-133.7258516877838</c:v>
                </c:pt>
                <c:pt idx="213">
                  <c:v>-134.9119797442856</c:v>
                </c:pt>
                <c:pt idx="214">
                  <c:v>-136.0023619534465</c:v>
                </c:pt>
                <c:pt idx="215">
                  <c:v>-136.9940359902305</c:v>
                </c:pt>
                <c:pt idx="216">
                  <c:v>-137.8843491232371</c:v>
                </c:pt>
                <c:pt idx="217">
                  <c:v>-138.6709556284325</c:v>
                </c:pt>
                <c:pt idx="218">
                  <c:v>-139.3518127180137</c:v>
                </c:pt>
                <c:pt idx="219">
                  <c:v>-139.9251755393061</c:v>
                </c:pt>
                <c:pt idx="220">
                  <c:v>-140.389591767558</c:v>
                </c:pt>
                <c:pt idx="221">
                  <c:v>-140.7438962697966</c:v>
                </c:pt>
                <c:pt idx="222">
                  <c:v>-140.987206257269</c:v>
                </c:pt>
                <c:pt idx="223">
                  <c:v>-141.1189172746735</c:v>
                </c:pt>
                <c:pt idx="224">
                  <c:v>-141.1387002974378</c:v>
                </c:pt>
                <c:pt idx="225">
                  <c:v>-141.0465001261806</c:v>
                </c:pt>
                <c:pt idx="226">
                  <c:v>-140.8425351819477</c:v>
                </c:pt>
                <c:pt idx="227">
                  <c:v>-140.5272987185001</c:v>
                </c:pt>
                <c:pt idx="228">
                  <c:v>-140.101561380209</c:v>
                </c:pt>
                <c:pt idx="229">
                  <c:v>-139.5663749476944</c:v>
                </c:pt>
                <c:pt idx="230">
                  <c:v>-138.923077029445</c:v>
                </c:pt>
                <c:pt idx="231">
                  <c:v>-138.1732963783301</c:v>
                </c:pt>
                <c:pt idx="232">
                  <c:v>-137.3189584390748</c:v>
                </c:pt>
                <c:pt idx="233">
                  <c:v>-136.3622906689014</c:v>
                </c:pt>
                <c:pt idx="234">
                  <c:v>-135.3058271211767</c:v>
                </c:pt>
                <c:pt idx="235">
                  <c:v>-134.1524117444271</c:v>
                </c:pt>
                <c:pt idx="236">
                  <c:v>-132.9051998290398</c:v>
                </c:pt>
                <c:pt idx="237">
                  <c:v>-131.567657034817</c:v>
                </c:pt>
                <c:pt idx="238">
                  <c:v>-130.1435554566577</c:v>
                </c:pt>
                <c:pt idx="239">
                  <c:v>-128.6369662348749</c:v>
                </c:pt>
                <c:pt idx="240">
                  <c:v>-127.0522482920821</c:v>
                </c:pt>
                <c:pt idx="241">
                  <c:v>-125.3940328795353</c:v>
                </c:pt>
                <c:pt idx="242">
                  <c:v>-123.6672037403187</c:v>
                </c:pt>
                <c:pt idx="243">
                  <c:v>-121.8768728409343</c:v>
                </c:pt>
                <c:pt idx="244">
                  <c:v>-120.0283517812807</c:v>
                </c:pt>
                <c:pt idx="245">
                  <c:v>-118.1271191582835</c:v>
                </c:pt>
                <c:pt idx="246">
                  <c:v>-116.1787843226705</c:v>
                </c:pt>
                <c:pt idx="247">
                  <c:v>-114.1890481222001</c:v>
                </c:pt>
                <c:pt idx="248">
                  <c:v>-112.1636613594438</c:v>
                </c:pt>
                <c:pt idx="249">
                  <c:v>-110.1083817996359</c:v>
                </c:pt>
                <c:pt idx="250">
                  <c:v>-108.0289306373926</c:v>
                </c:pt>
                <c:pt idx="251">
                  <c:v>-105.9309493658104</c:v>
                </c:pt>
                <c:pt idx="252">
                  <c:v>-103.8199579851812</c:v>
                </c:pt>
                <c:pt idx="253">
                  <c:v>-101.7013154421884</c:v>
                </c:pt>
                <c:pt idx="254">
                  <c:v>-99.58018310698533</c:v>
                </c:pt>
                <c:pt idx="255">
                  <c:v>-97.46149198080996</c:v>
                </c:pt>
                <c:pt idx="256">
                  <c:v>-95.34991418799907</c:v>
                </c:pt>
                <c:pt idx="257">
                  <c:v>-93.24983915211092</c:v>
                </c:pt>
                <c:pt idx="258">
                  <c:v>-91.16535469521977</c:v>
                </c:pt>
                <c:pt idx="259">
                  <c:v>-89.10023314098916</c:v>
                </c:pt>
                <c:pt idx="260">
                  <c:v>-87.05792235352931</c:v>
                </c:pt>
                <c:pt idx="261">
                  <c:v>-85.04154151161048</c:v>
                </c:pt>
                <c:pt idx="262">
                  <c:v>-83.0538813061309</c:v>
                </c:pt>
                <c:pt idx="263">
                  <c:v>-81.09740816057598</c:v>
                </c:pt>
                <c:pt idx="264">
                  <c:v>-79.1742720107068</c:v>
                </c:pt>
                <c:pt idx="265">
                  <c:v>-77.28631714025681</c:v>
                </c:pt>
                <c:pt idx="266">
                  <c:v>-75.43509555241013</c:v>
                </c:pt>
                <c:pt idx="267">
                  <c:v>-73.62188235945558</c:v>
                </c:pt>
                <c:pt idx="268">
                  <c:v>-71.84769269217042</c:v>
                </c:pt>
                <c:pt idx="269">
                  <c:v>-70.11329966254405</c:v>
                </c:pt>
                <c:pt idx="270">
                  <c:v>-68.4192529549539</c:v>
                </c:pt>
                <c:pt idx="271">
                  <c:v>-66.76589766858936</c:v>
                </c:pt>
                <c:pt idx="272">
                  <c:v>-65.1533930847483</c:v>
                </c:pt>
                <c:pt idx="273">
                  <c:v>-63.58173108420172</c:v>
                </c:pt>
                <c:pt idx="274">
                  <c:v>-62.050753990121</c:v>
                </c:pt>
                <c:pt idx="275">
                  <c:v>-60.56017165950453</c:v>
                </c:pt>
                <c:pt idx="276">
                  <c:v>-59.10957768964022</c:v>
                </c:pt>
                <c:pt idx="277">
                  <c:v>-57.69846464518474</c:v>
                </c:pt>
                <c:pt idx="278">
                  <c:v>-56.3262382455776</c:v>
                </c:pt>
                <c:pt idx="279">
                  <c:v>-54.99223048171996</c:v>
                </c:pt>
                <c:pt idx="280">
                  <c:v>-53.69571165522672</c:v>
                </c:pt>
                <c:pt idx="281">
                  <c:v>-52.43590135343572</c:v>
                </c:pt>
                <c:pt idx="282">
                  <c:v>-51.21197838907631</c:v>
                </c:pt>
                <c:pt idx="283">
                  <c:v>-50.02308974554427</c:v>
                </c:pt>
                <c:pt idx="284">
                  <c:v>-48.86835857752834</c:v>
                </c:pt>
                <c:pt idx="285">
                  <c:v>-47.74689132278848</c:v>
                </c:pt>
                <c:pt idx="286">
                  <c:v>-46.65778398459616</c:v>
                </c:pt>
                <c:pt idx="287">
                  <c:v>-45.60012764617437</c:v>
                </c:pt>
                <c:pt idx="288">
                  <c:v>-44.57301327874393</c:v>
                </c:pt>
                <c:pt idx="289">
                  <c:v>-43.57553590385941</c:v>
                </c:pt>
                <c:pt idx="290">
                  <c:v>-42.60679816886739</c:v>
                </c:pt>
                <c:pt idx="291">
                  <c:v>-41.66591339179325</c:v>
                </c:pt>
                <c:pt idx="292">
                  <c:v>-40.7520081289585</c:v>
                </c:pt>
                <c:pt idx="293">
                  <c:v>-39.86422431533003</c:v>
                </c:pt>
                <c:pt idx="294">
                  <c:v>-39.00172102412307</c:v>
                </c:pt>
                <c:pt idx="295">
                  <c:v>-38.163675888645</c:v>
                </c:pt>
                <c:pt idx="296">
                  <c:v>-37.3492862258525</c:v>
                </c:pt>
                <c:pt idx="297">
                  <c:v>-36.55776989766463</c:v>
                </c:pt>
                <c:pt idx="298">
                  <c:v>-35.78836594278055</c:v>
                </c:pt>
                <c:pt idx="299">
                  <c:v>-35.0403350086192</c:v>
                </c:pt>
                <c:pt idx="300">
                  <c:v>-34.31295961004872</c:v>
                </c:pt>
                <c:pt idx="301">
                  <c:v>-33.60554423883639</c:v>
                </c:pt>
                <c:pt idx="302">
                  <c:v>-32.9174153451944</c:v>
                </c:pt>
                <c:pt idx="303">
                  <c:v>-32.24792121046471</c:v>
                </c:pt>
                <c:pt idx="304">
                  <c:v>-31.59643172784285</c:v>
                </c:pt>
                <c:pt idx="305">
                  <c:v>-30.9623381060872</c:v>
                </c:pt>
                <c:pt idx="306">
                  <c:v>-30.34505250939571</c:v>
                </c:pt>
                <c:pt idx="307">
                  <c:v>-29.74400764503372</c:v>
                </c:pt>
                <c:pt idx="308">
                  <c:v>-29.1586563088581</c:v>
                </c:pt>
                <c:pt idx="309">
                  <c:v>-28.58847089759786</c:v>
                </c:pt>
                <c:pt idx="310">
                  <c:v>-28.03294289559557</c:v>
                </c:pt>
                <c:pt idx="311">
                  <c:v>-27.49158234268964</c:v>
                </c:pt>
                <c:pt idx="312">
                  <c:v>-26.96391728900124</c:v>
                </c:pt>
                <c:pt idx="313">
                  <c:v>-26.44949324158267</c:v>
                </c:pt>
                <c:pt idx="314">
                  <c:v>-25.94787260716538</c:v>
                </c:pt>
                <c:pt idx="315">
                  <c:v>-25.45863413461433</c:v>
                </c:pt>
                <c:pt idx="316">
                  <c:v>-24.98137236013736</c:v>
                </c:pt>
                <c:pt idx="317">
                  <c:v>-24.51569705781196</c:v>
                </c:pt>
                <c:pt idx="318">
                  <c:v>-24.06123269756052</c:v>
                </c:pt>
                <c:pt idx="319">
                  <c:v>-23.61761791233209</c:v>
                </c:pt>
                <c:pt idx="320">
                  <c:v>-23.18450497592204</c:v>
                </c:pt>
                <c:pt idx="321">
                  <c:v>-22.76155929257663</c:v>
                </c:pt>
                <c:pt idx="322">
                  <c:v>-22.34845889928448</c:v>
                </c:pt>
                <c:pt idx="323">
                  <c:v>-21.94489398144299</c:v>
                </c:pt>
                <c:pt idx="324">
                  <c:v>-21.55056640240412</c:v>
                </c:pt>
                <c:pt idx="325">
                  <c:v>-21.16518924724949</c:v>
                </c:pt>
                <c:pt idx="326">
                  <c:v>-20.78848638100584</c:v>
                </c:pt>
                <c:pt idx="327">
                  <c:v>-20.42019202140051</c:v>
                </c:pt>
                <c:pt idx="328">
                  <c:v>-20.06005032616019</c:v>
                </c:pt>
                <c:pt idx="329">
                  <c:v>-19.70781499477101</c:v>
                </c:pt>
                <c:pt idx="330">
                  <c:v>-19.36324888455346</c:v>
                </c:pt>
                <c:pt idx="331">
                  <c:v>-19.02612364084814</c:v>
                </c:pt>
                <c:pt idx="332">
                  <c:v>-18.69621934106163</c:v>
                </c:pt>
                <c:pt idx="333">
                  <c:v>-18.3733241522832</c:v>
                </c:pt>
                <c:pt idx="334">
                  <c:v>-18.05723400215663</c:v>
                </c:pt>
                <c:pt idx="335">
                  <c:v>-17.74775226266451</c:v>
                </c:pt>
                <c:pt idx="336">
                  <c:v>-17.44468944646735</c:v>
                </c:pt>
                <c:pt idx="337">
                  <c:v>-17.14786291542475</c:v>
                </c:pt>
                <c:pt idx="338">
                  <c:v>-16.85709660092078</c:v>
                </c:pt>
                <c:pt idx="339">
                  <c:v>-16.57222073560649</c:v>
                </c:pt>
                <c:pt idx="340">
                  <c:v>-16.2930715961744</c:v>
                </c:pt>
                <c:pt idx="341">
                  <c:v>-16.01949125677743</c:v>
                </c:pt>
                <c:pt idx="342">
                  <c:v>-15.75132735270978</c:v>
                </c:pt>
                <c:pt idx="343">
                  <c:v>-15.48843285396862</c:v>
                </c:pt>
                <c:pt idx="344">
                  <c:v>-15.23066584832605</c:v>
                </c:pt>
                <c:pt idx="345">
                  <c:v>-14.97788933354161</c:v>
                </c:pt>
                <c:pt idx="346">
                  <c:v>-14.72997101836023</c:v>
                </c:pt>
                <c:pt idx="347">
                  <c:v>-14.48678313194443</c:v>
                </c:pt>
                <c:pt idx="348">
                  <c:v>-14.24820224140058</c:v>
                </c:pt>
                <c:pt idx="349">
                  <c:v>-14.0141090770697</c:v>
                </c:pt>
                <c:pt idx="350">
                  <c:v>-13.78438836526232</c:v>
                </c:pt>
                <c:pt idx="351">
                  <c:v>-13.55892866812684</c:v>
                </c:pt>
                <c:pt idx="352">
                  <c:v>-13.33762223035268</c:v>
                </c:pt>
                <c:pt idx="353">
                  <c:v>-13.12036483241826</c:v>
                </c:pt>
                <c:pt idx="354">
                  <c:v>-12.90705565010597</c:v>
                </c:pt>
                <c:pt idx="355">
                  <c:v>-12.69759712001508</c:v>
                </c:pt>
                <c:pt idx="356">
                  <c:v>-12.4918948108139</c:v>
                </c:pt>
                <c:pt idx="357">
                  <c:v>-12.28985729998385</c:v>
                </c:pt>
                <c:pt idx="358">
                  <c:v>-12.09139605581595</c:v>
                </c:pt>
                <c:pt idx="359">
                  <c:v>-11.89642532443145</c:v>
                </c:pt>
                <c:pt idx="360">
                  <c:v>-11.70486202160601</c:v>
                </c:pt>
                <c:pt idx="361">
                  <c:v>-11.51662562918762</c:v>
                </c:pt>
                <c:pt idx="362">
                  <c:v>-11.33163809590536</c:v>
                </c:pt>
                <c:pt idx="363">
                  <c:v>-11.14982374237644</c:v>
                </c:pt>
                <c:pt idx="364">
                  <c:v>-10.97110917012611</c:v>
                </c:pt>
                <c:pt idx="365">
                  <c:v>-10.79542317444145</c:v>
                </c:pt>
                <c:pt idx="366">
                  <c:v>-10.62269666089247</c:v>
                </c:pt>
                <c:pt idx="367">
                  <c:v>-10.45286256535519</c:v>
                </c:pt>
                <c:pt idx="368">
                  <c:v>-10.28585577738255</c:v>
                </c:pt>
                <c:pt idx="369">
                  <c:v>-10.1216130667753</c:v>
                </c:pt>
                <c:pt idx="370">
                  <c:v>-9.960073013209182</c:v>
                </c:pt>
                <c:pt idx="371">
                  <c:v>-9.80117593878424</c:v>
                </c:pt>
                <c:pt idx="372">
                  <c:v>-9.644863843365783</c:v>
                </c:pt>
                <c:pt idx="373">
                  <c:v>-9.491080342592965</c:v>
                </c:pt>
                <c:pt idx="374">
                  <c:v>-9.339770608436651</c:v>
                </c:pt>
                <c:pt idx="375">
                  <c:v>-9.190881312193198</c:v>
                </c:pt>
                <c:pt idx="376">
                  <c:v>-9.044360569805974</c:v>
                </c:pt>
                <c:pt idx="377">
                  <c:v>-8.900157889411673</c:v>
                </c:pt>
                <c:pt idx="378">
                  <c:v>-8.758224121011835</c:v>
                </c:pt>
                <c:pt idx="379">
                  <c:v>-8.618511408175834</c:v>
                </c:pt>
                <c:pt idx="380">
                  <c:v>-8.480973141685013</c:v>
                </c:pt>
                <c:pt idx="381">
                  <c:v>-8.34556391503179</c:v>
                </c:pt>
                <c:pt idx="382">
                  <c:v>-8.212239481691199</c:v>
                </c:pt>
                <c:pt idx="383">
                  <c:v>-8.080956714086994</c:v>
                </c:pt>
                <c:pt idx="384">
                  <c:v>-7.951673564175962</c:v>
                </c:pt>
                <c:pt idx="385">
                  <c:v>-7.824349025579409</c:v>
                </c:pt>
                <c:pt idx="386">
                  <c:v>-7.698943097193478</c:v>
                </c:pt>
                <c:pt idx="387">
                  <c:v>-7.575416748211524</c:v>
                </c:pt>
                <c:pt idx="388">
                  <c:v>-7.45373188449696</c:v>
                </c:pt>
                <c:pt idx="389">
                  <c:v>-7.333851316245386</c:v>
                </c:pt>
                <c:pt idx="390">
                  <c:v>-7.215738726880374</c:v>
                </c:pt>
                <c:pt idx="391">
                  <c:v>-7.099358643125924</c:v>
                </c:pt>
                <c:pt idx="392">
                  <c:v>-6.984676406204528</c:v>
                </c:pt>
                <c:pt idx="393">
                  <c:v>-6.87165814411037</c:v>
                </c:pt>
                <c:pt idx="394">
                  <c:v>-6.760270744909234</c:v>
                </c:pt>
                <c:pt idx="395">
                  <c:v>-6.650481831018624</c:v>
                </c:pt>
                <c:pt idx="396">
                  <c:v>-6.542259734426012</c:v>
                </c:pt>
                <c:pt idx="397">
                  <c:v>-6.43557347279966</c:v>
                </c:pt>
                <c:pt idx="398">
                  <c:v>-6.33039272645533</c:v>
                </c:pt>
                <c:pt idx="399">
                  <c:v>-6.226687816136348</c:v>
                </c:pt>
                <c:pt idx="400">
                  <c:v>-6.124429681573474</c:v>
                </c:pt>
                <c:pt idx="401">
                  <c:v>-6.023589860784966</c:v>
                </c:pt>
                <c:pt idx="402">
                  <c:v>-5.924140470086513</c:v>
                </c:pt>
                <c:pt idx="403">
                  <c:v>-5.826054184774818</c:v>
                </c:pt>
                <c:pt idx="404">
                  <c:v>-5.729304220455219</c:v>
                </c:pt>
                <c:pt idx="405">
                  <c:v>-5.633864314981963</c:v>
                </c:pt>
                <c:pt idx="406">
                  <c:v>-5.53970871098238</c:v>
                </c:pt>
                <c:pt idx="407">
                  <c:v>-5.446812138936195</c:v>
                </c:pt>
                <c:pt idx="408">
                  <c:v>-5.355149800783806</c:v>
                </c:pt>
                <c:pt idx="409">
                  <c:v>-5.264697354035832</c:v>
                </c:pt>
                <c:pt idx="410">
                  <c:v>-5.175430896359956</c:v>
                </c:pt>
                <c:pt idx="411">
                  <c:v>-5.087326950620707</c:v>
                </c:pt>
                <c:pt idx="412">
                  <c:v>-5.000362450346926</c:v>
                </c:pt>
                <c:pt idx="413">
                  <c:v>-4.914514725605727</c:v>
                </c:pt>
                <c:pt idx="414">
                  <c:v>-4.829761489260647</c:v>
                </c:pt>
                <c:pt idx="415">
                  <c:v>-4.746080823591114</c:v>
                </c:pt>
                <c:pt idx="416">
                  <c:v>-4.663451167253925</c:v>
                </c:pt>
                <c:pt idx="417">
                  <c:v>-4.581851302565383</c:v>
                </c:pt>
                <c:pt idx="418">
                  <c:v>-4.501260343084595</c:v>
                </c:pt>
                <c:pt idx="419">
                  <c:v>-4.421657721478766</c:v>
                </c:pt>
                <c:pt idx="420">
                  <c:v>-4.343023177650877</c:v>
                </c:pt>
                <c:pt idx="421">
                  <c:v>-4.265336747112485</c:v>
                </c:pt>
                <c:pt idx="422">
                  <c:v>-4.188578749581609</c:v>
                </c:pt>
                <c:pt idx="423">
                  <c:v>-4.112729777789866</c:v>
                </c:pt>
                <c:pt idx="424">
                  <c:v>-4.037770686480087</c:v>
                </c:pt>
                <c:pt idx="425">
                  <c:v>-3.963682581576847</c:v>
                </c:pt>
                <c:pt idx="426">
                  <c:v>-3.890446809513833</c:v>
                </c:pt>
                <c:pt idx="427">
                  <c:v>-3.818044946700468</c:v>
                </c:pt>
                <c:pt idx="428">
                  <c:v>-3.746458789110818</c:v>
                </c:pt>
                <c:pt idx="429">
                  <c:v>-3.675670341978673</c:v>
                </c:pt>
                <c:pt idx="430">
                  <c:v>-3.605661809581989</c:v>
                </c:pt>
                <c:pt idx="431">
                  <c:v>-3.536415585100428</c:v>
                </c:pt>
                <c:pt idx="432">
                  <c:v>-3.467914240528899</c:v>
                </c:pt>
                <c:pt idx="433">
                  <c:v>-3.400140516632234</c:v>
                </c:pt>
                <c:pt idx="434">
                  <c:v>-3.333077312922683</c:v>
                </c:pt>
                <c:pt idx="435">
                  <c:v>-3.266707677647048</c:v>
                </c:pt>
                <c:pt idx="436">
                  <c:v>-3.20101479776423</c:v>
                </c:pt>
                <c:pt idx="437">
                  <c:v>-3.13598198889872</c:v>
                </c:pt>
                <c:pt idx="438">
                  <c:v>-3.071592685256065</c:v>
                </c:pt>
                <c:pt idx="439">
                  <c:v>-3.007830429480748</c:v>
                </c:pt>
                <c:pt idx="440">
                  <c:v>-2.944678862446665</c:v>
                </c:pt>
                <c:pt idx="441">
                  <c:v>-2.882121712960554</c:v>
                </c:pt>
                <c:pt idx="442">
                  <c:v>-2.820142787368866</c:v>
                </c:pt>
                <c:pt idx="443">
                  <c:v>-2.758725959052981</c:v>
                </c:pt>
                <c:pt idx="444">
                  <c:v>-2.697855157801427</c:v>
                </c:pt>
                <c:pt idx="445">
                  <c:v>-2.637514359050726</c:v>
                </c:pt>
                <c:pt idx="446">
                  <c:v>-2.577687572986122</c:v>
                </c:pt>
                <c:pt idx="447">
                  <c:v>-2.518358833497246</c:v>
                </c:pt>
                <c:pt idx="448">
                  <c:v>-2.459512186989571</c:v>
                </c:pt>
                <c:pt idx="449">
                  <c:v>-2.401131681053414</c:v>
                </c:pt>
                <c:pt idx="450">
                  <c:v>-2.343201353002314</c:v>
                </c:pt>
                <c:pt idx="451">
                  <c:v>-2.285705218297892</c:v>
                </c:pt>
                <c:pt idx="452">
                  <c:v>-2.228627258889616</c:v>
                </c:pt>
                <c:pt idx="453">
                  <c:v>-2.171951411511202</c:v>
                </c:pt>
                <c:pt idx="454">
                  <c:v>-2.115661555990187</c:v>
                </c:pt>
                <c:pt idx="455">
                  <c:v>-2.059741503651821</c:v>
                </c:pt>
                <c:pt idx="456">
                  <c:v>-2.004174985922589</c:v>
                </c:pt>
                <c:pt idx="457">
                  <c:v>-1.948945643276886</c:v>
                </c:pt>
                <c:pt idx="458">
                  <c:v>-1.894037014714001</c:v>
                </c:pt>
                <c:pt idx="459">
                  <c:v>-1.839432528013163</c:v>
                </c:pt>
                <c:pt idx="460">
                  <c:v>-1.785115491092085</c:v>
                </c:pt>
                <c:pt idx="461">
                  <c:v>-1.731069084894045</c:v>
                </c:pt>
                <c:pt idx="462">
                  <c:v>-1.677276358362064</c:v>
                </c:pt>
                <c:pt idx="463">
                  <c:v>-1.623720226235889</c:v>
                </c:pt>
                <c:pt idx="464">
                  <c:v>-1.570383470638035</c:v>
                </c:pt>
                <c:pt idx="465">
                  <c:v>-1.517248747731344</c:v>
                </c:pt>
                <c:pt idx="466">
                  <c:v>-1.464298601150915</c:v>
                </c:pt>
                <c:pt idx="467">
                  <c:v>-1.411515484491929</c:v>
                </c:pt>
                <c:pt idx="468">
                  <c:v>-1.358881795923196</c:v>
                </c:pt>
                <c:pt idx="469">
                  <c:v>-1.30637992910107</c:v>
                </c:pt>
                <c:pt idx="470">
                  <c:v>-1.253992346098016</c:v>
                </c:pt>
                <c:pt idx="471">
                  <c:v>-1.201701680263227</c:v>
                </c:pt>
                <c:pt idx="472">
                  <c:v>-1.149490880096209</c:v>
                </c:pt>
                <c:pt idx="473">
                  <c:v>-1.097343409847724</c:v>
                </c:pt>
                <c:pt idx="474">
                  <c:v>-1.045243529452023</c:v>
                </c:pt>
                <c:pt idx="475">
                  <c:v>-0.993176686813797</c:v>
                </c:pt>
                <c:pt idx="476">
                  <c:v>-0.9411300715675</c:v>
                </c:pt>
                <c:pt idx="477">
                  <c:v>-0.889093404809728</c:v>
                </c:pt>
                <c:pt idx="478">
                  <c:v>-0.837060080356309</c:v>
                </c:pt>
                <c:pt idx="479">
                  <c:v>-0.785028841292728</c:v>
                </c:pt>
                <c:pt idx="480">
                  <c:v>-0.733006292515938</c:v>
                </c:pt>
              </c:numCache>
            </c:numRef>
          </c:yVal>
          <c:smooth val="1"/>
        </c:ser>
        <c:ser>
          <c:idx val="1"/>
          <c:order val="1"/>
          <c:tx>
            <c:v/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60.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Calc!$Y$4:$Y$23</c:f>
              <c:numCache>
                <c:formatCode>General</c:formatCode>
                <c:ptCount val="20"/>
                <c:pt idx="0">
                  <c:v>20.0</c:v>
                </c:pt>
                <c:pt idx="1">
                  <c:v>25.17850823588335</c:v>
                </c:pt>
                <c:pt idx="2">
                  <c:v>39.90524629937759</c:v>
                </c:pt>
                <c:pt idx="3">
                  <c:v>50.23772863019161</c:v>
                </c:pt>
                <c:pt idx="4">
                  <c:v>79.62143411069945</c:v>
                </c:pt>
                <c:pt idx="5">
                  <c:v>100.2374467254545</c:v>
                </c:pt>
                <c:pt idx="6">
                  <c:v>158.8656469448563</c:v>
                </c:pt>
                <c:pt idx="7">
                  <c:v>200.0</c:v>
                </c:pt>
                <c:pt idx="8">
                  <c:v>316.9786384922227</c:v>
                </c:pt>
                <c:pt idx="9">
                  <c:v>399.052462993776</c:v>
                </c:pt>
                <c:pt idx="10">
                  <c:v>632.455532033676</c:v>
                </c:pt>
                <c:pt idx="11">
                  <c:v>796.214341106995</c:v>
                </c:pt>
                <c:pt idx="12">
                  <c:v>1261.914688960387</c:v>
                </c:pt>
                <c:pt idx="13">
                  <c:v>1588.656469448564</c:v>
                </c:pt>
                <c:pt idx="14">
                  <c:v>2517.850823588335</c:v>
                </c:pt>
                <c:pt idx="15">
                  <c:v>3169.786384922231</c:v>
                </c:pt>
                <c:pt idx="16">
                  <c:v>5023.772863019161</c:v>
                </c:pt>
                <c:pt idx="17">
                  <c:v>6324.555320336765</c:v>
                </c:pt>
                <c:pt idx="18">
                  <c:v>10023.74467254545</c:v>
                </c:pt>
                <c:pt idx="19">
                  <c:v>12619.14688960386</c:v>
                </c:pt>
              </c:numCache>
            </c:numRef>
          </c:xVal>
          <c:yVal>
            <c:numRef>
              <c:f>Calc!$Z$4:$Z$23</c:f>
              <c:numCache>
                <c:formatCode>General</c:formatCode>
                <c:ptCount val="20"/>
                <c:pt idx="0">
                  <c:v>-180.0</c:v>
                </c:pt>
                <c:pt idx="1">
                  <c:v>-180.0</c:v>
                </c:pt>
                <c:pt idx="2">
                  <c:v>-180.0</c:v>
                </c:pt>
                <c:pt idx="3">
                  <c:v>-180.0</c:v>
                </c:pt>
                <c:pt idx="4">
                  <c:v>-180.0</c:v>
                </c:pt>
                <c:pt idx="5">
                  <c:v>-180.0</c:v>
                </c:pt>
                <c:pt idx="6">
                  <c:v>-180.0</c:v>
                </c:pt>
                <c:pt idx="7">
                  <c:v>-180.0</c:v>
                </c:pt>
                <c:pt idx="8">
                  <c:v>-180.0</c:v>
                </c:pt>
                <c:pt idx="9">
                  <c:v>-180.0</c:v>
                </c:pt>
                <c:pt idx="10">
                  <c:v>-180.0</c:v>
                </c:pt>
                <c:pt idx="11">
                  <c:v>-180.0</c:v>
                </c:pt>
                <c:pt idx="12">
                  <c:v>-180.0</c:v>
                </c:pt>
                <c:pt idx="13">
                  <c:v>-180.0</c:v>
                </c:pt>
                <c:pt idx="14">
                  <c:v>-180.0</c:v>
                </c:pt>
                <c:pt idx="15">
                  <c:v>-180.0</c:v>
                </c:pt>
                <c:pt idx="16">
                  <c:v>-180.0</c:v>
                </c:pt>
                <c:pt idx="17">
                  <c:v>-180.0</c:v>
                </c:pt>
                <c:pt idx="18">
                  <c:v>-180.0</c:v>
                </c:pt>
                <c:pt idx="19">
                  <c:v>-180.0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1396800"/>
        <c:axId val="1841402288"/>
      </c:scatterChart>
      <c:valAx>
        <c:axId val="1841396800"/>
        <c:scaling>
          <c:logBase val="2.0"/>
          <c:orientation val="minMax"/>
          <c:max val="20000.0"/>
          <c:min val="15.6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402288"/>
        <c:crosses val="autoZero"/>
        <c:crossBetween val="midCat"/>
        <c:majorUnit val="2.0"/>
      </c:valAx>
      <c:valAx>
        <c:axId val="1841402288"/>
        <c:scaling>
          <c:orientation val="minMax"/>
          <c:max val="180.0"/>
          <c:min val="-180.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396800"/>
        <c:crosses val="autoZero"/>
        <c:crossBetween val="midCat"/>
        <c:majorUnit val="60.0"/>
        <c:minorUnit val="30.0"/>
      </c:valAx>
      <c:spPr>
        <a:blipFill dpi="0" rotWithShape="1">
          <a:blip xmlns:r="http://schemas.openxmlformats.org/officeDocument/2006/relationships" r:embed="rId3"/>
          <a:srcRect/>
          <a:tile tx="0" ty="0" sx="100000" sy="100000" flip="none" algn="tl"/>
        </a:blipFill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C3D69B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Calc!$AB$8</c:f>
          <c:strCache>
            <c:ptCount val="1"/>
            <c:pt idx="0">
              <c:v>Level Sum A (0 dB) + B (0 dB)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Calc!$A$4:$A$484</c:f>
              <c:numCache>
                <c:formatCode>General</c:formatCode>
                <c:ptCount val="481"/>
                <c:pt idx="0">
                  <c:v>20.0</c:v>
                </c:pt>
                <c:pt idx="1">
                  <c:v>20.28990416137472</c:v>
                </c:pt>
                <c:pt idx="2">
                  <c:v>20.58401054388856</c:v>
                </c:pt>
                <c:pt idx="3">
                  <c:v>20.88238005961129</c:v>
                </c:pt>
                <c:pt idx="4">
                  <c:v>21.18507450354578</c:v>
                </c:pt>
                <c:pt idx="5">
                  <c:v>21.49215656642635</c:v>
                </c:pt>
                <c:pt idx="6">
                  <c:v>21.80368984770255</c:v>
                </c:pt>
                <c:pt idx="7">
                  <c:v>22.11973886871119</c:v>
                </c:pt>
                <c:pt idx="8">
                  <c:v>22.44036908603927</c:v>
                </c:pt>
                <c:pt idx="9">
                  <c:v>22.76564690508064</c:v>
                </c:pt>
                <c:pt idx="10">
                  <c:v>23.09563969378917</c:v>
                </c:pt>
                <c:pt idx="11">
                  <c:v>23.4304157966312</c:v>
                </c:pt>
                <c:pt idx="12">
                  <c:v>23.77004454874037</c:v>
                </c:pt>
                <c:pt idx="13">
                  <c:v>24.11459629027749</c:v>
                </c:pt>
                <c:pt idx="14">
                  <c:v>24.46414238099863</c:v>
                </c:pt>
                <c:pt idx="15">
                  <c:v>24.81875521503439</c:v>
                </c:pt>
                <c:pt idx="16">
                  <c:v>25.17850823588335</c:v>
                </c:pt>
                <c:pt idx="17">
                  <c:v>25.54347595162286</c:v>
                </c:pt>
                <c:pt idx="18">
                  <c:v>25.91373395034039</c:v>
                </c:pt>
                <c:pt idx="19">
                  <c:v>26.28935891578844</c:v>
                </c:pt>
                <c:pt idx="20">
                  <c:v>26.67042864326648</c:v>
                </c:pt>
                <c:pt idx="21">
                  <c:v>27.05702205573301</c:v>
                </c:pt>
                <c:pt idx="22">
                  <c:v>27.44921922015124</c:v>
                </c:pt>
                <c:pt idx="23">
                  <c:v>27.84710136407168</c:v>
                </c:pt>
                <c:pt idx="24">
                  <c:v>28.25075089245509</c:v>
                </c:pt>
                <c:pt idx="25">
                  <c:v>28.66025140473926</c:v>
                </c:pt>
                <c:pt idx="26">
                  <c:v>29.07568771215324</c:v>
                </c:pt>
                <c:pt idx="27">
                  <c:v>29.49714585528249</c:v>
                </c:pt>
                <c:pt idx="28">
                  <c:v>29.92471312188867</c:v>
                </c:pt>
                <c:pt idx="29">
                  <c:v>30.35847806498768</c:v>
                </c:pt>
                <c:pt idx="30">
                  <c:v>30.79853052118984</c:v>
                </c:pt>
                <c:pt idx="31">
                  <c:v>31.24496162930581</c:v>
                </c:pt>
                <c:pt idx="32">
                  <c:v>31.69786384922227</c:v>
                </c:pt>
                <c:pt idx="33">
                  <c:v>32.15733098105122</c:v>
                </c:pt>
                <c:pt idx="34">
                  <c:v>32.62345818455676</c:v>
                </c:pt>
                <c:pt idx="35">
                  <c:v>33.09634199886363</c:v>
                </c:pt>
                <c:pt idx="36">
                  <c:v>33.57608036245121</c:v>
                </c:pt>
                <c:pt idx="37">
                  <c:v>34.06277263343754</c:v>
                </c:pt>
                <c:pt idx="38">
                  <c:v>34.55651961015727</c:v>
                </c:pt>
                <c:pt idx="39">
                  <c:v>35.05742355203785</c:v>
                </c:pt>
                <c:pt idx="40">
                  <c:v>35.56558820077845</c:v>
                </c:pt>
                <c:pt idx="41">
                  <c:v>36.08111880183572</c:v>
                </c:pt>
                <c:pt idx="42">
                  <c:v>36.60412212622112</c:v>
                </c:pt>
                <c:pt idx="43">
                  <c:v>37.13470649261412</c:v>
                </c:pt>
                <c:pt idx="44">
                  <c:v>37.67298178979602</c:v>
                </c:pt>
                <c:pt idx="45">
                  <c:v>38.21905949940881</c:v>
                </c:pt>
                <c:pt idx="46">
                  <c:v>38.77305271904414</c:v>
                </c:pt>
                <c:pt idx="47">
                  <c:v>39.33507618566677</c:v>
                </c:pt>
                <c:pt idx="48">
                  <c:v>39.90524629937759</c:v>
                </c:pt>
                <c:pt idx="49">
                  <c:v>40.48368114752123</c:v>
                </c:pt>
                <c:pt idx="50">
                  <c:v>41.07050052914293</c:v>
                </c:pt>
                <c:pt idx="51">
                  <c:v>41.6658259798</c:v>
                </c:pt>
                <c:pt idx="52">
                  <c:v>42.26978079673294</c:v>
                </c:pt>
                <c:pt idx="53">
                  <c:v>42.88249006440145</c:v>
                </c:pt>
                <c:pt idx="54">
                  <c:v>43.50408068039046</c:v>
                </c:pt>
                <c:pt idx="55">
                  <c:v>44.1346813816918</c:v>
                </c:pt>
                <c:pt idx="56">
                  <c:v>44.77442277136679</c:v>
                </c:pt>
                <c:pt idx="57">
                  <c:v>45.42343734559532</c:v>
                </c:pt>
                <c:pt idx="58">
                  <c:v>46.08185952111691</c:v>
                </c:pt>
                <c:pt idx="59">
                  <c:v>46.74982566306977</c:v>
                </c:pt>
                <c:pt idx="60">
                  <c:v>47.42747411323311</c:v>
                </c:pt>
                <c:pt idx="61">
                  <c:v>48.11494521867901</c:v>
                </c:pt>
                <c:pt idx="62">
                  <c:v>48.81238136083961</c:v>
                </c:pt>
                <c:pt idx="63">
                  <c:v>49.51992698499548</c:v>
                </c:pt>
                <c:pt idx="64">
                  <c:v>50.23772863019161</c:v>
                </c:pt>
                <c:pt idx="65">
                  <c:v>50.96593495958694</c:v>
                </c:pt>
                <c:pt idx="66">
                  <c:v>51.70469679124381</c:v>
                </c:pt>
                <c:pt idx="67">
                  <c:v>52.45416712936382</c:v>
                </c:pt>
                <c:pt idx="68">
                  <c:v>53.2145011959762</c:v>
                </c:pt>
                <c:pt idx="69">
                  <c:v>53.98585646308588</c:v>
                </c:pt>
                <c:pt idx="70">
                  <c:v>54.76839268528722</c:v>
                </c:pt>
                <c:pt idx="71">
                  <c:v>55.5622719328507</c:v>
                </c:pt>
                <c:pt idx="72">
                  <c:v>56.36765862528908</c:v>
                </c:pt>
                <c:pt idx="73">
                  <c:v>57.18471956541013</c:v>
                </c:pt>
                <c:pt idx="74">
                  <c:v>58.01362397386309</c:v>
                </c:pt>
                <c:pt idx="75">
                  <c:v>58.85454352418564</c:v>
                </c:pt>
                <c:pt idx="76">
                  <c:v>59.7076523783592</c:v>
                </c:pt>
                <c:pt idx="77">
                  <c:v>60.57312722287927</c:v>
                </c:pt>
                <c:pt idx="78">
                  <c:v>61.45114730534893</c:v>
                </c:pt>
                <c:pt idx="79">
                  <c:v>62.34189447160253</c:v>
                </c:pt>
                <c:pt idx="80">
                  <c:v>63.2455532033676</c:v>
                </c:pt>
                <c:pt idx="81">
                  <c:v>64.16231065647273</c:v>
                </c:pt>
                <c:pt idx="82">
                  <c:v>65.09235669960917</c:v>
                </c:pt>
                <c:pt idx="83">
                  <c:v>66.03588395365441</c:v>
                </c:pt>
                <c:pt idx="84">
                  <c:v>66.99308783156555</c:v>
                </c:pt>
                <c:pt idx="85">
                  <c:v>67.9641665788512</c:v>
                </c:pt>
                <c:pt idx="86">
                  <c:v>68.94932131462987</c:v>
                </c:pt>
                <c:pt idx="87">
                  <c:v>69.94875607328356</c:v>
                </c:pt>
                <c:pt idx="88">
                  <c:v>70.96267784671511</c:v>
                </c:pt>
                <c:pt idx="89">
                  <c:v>71.9912966272179</c:v>
                </c:pt>
                <c:pt idx="90">
                  <c:v>73.03482545096754</c:v>
                </c:pt>
                <c:pt idx="91">
                  <c:v>74.09348044214314</c:v>
                </c:pt>
                <c:pt idx="92">
                  <c:v>75.16748085768884</c:v>
                </c:pt>
                <c:pt idx="93">
                  <c:v>76.25704913272378</c:v>
                </c:pt>
                <c:pt idx="94">
                  <c:v>77.36241092661045</c:v>
                </c:pt>
                <c:pt idx="95">
                  <c:v>78.48379516969072</c:v>
                </c:pt>
                <c:pt idx="96">
                  <c:v>79.62143411069945</c:v>
                </c:pt>
                <c:pt idx="97">
                  <c:v>80.7755633648652</c:v>
                </c:pt>
                <c:pt idx="98">
                  <c:v>81.9464219627083</c:v>
                </c:pt>
                <c:pt idx="99">
                  <c:v>83.1342523995462</c:v>
                </c:pt>
                <c:pt idx="100">
                  <c:v>84.33930068571646</c:v>
                </c:pt>
                <c:pt idx="101">
                  <c:v>85.56181639752764</c:v>
                </c:pt>
                <c:pt idx="102">
                  <c:v>86.80205272894878</c:v>
                </c:pt>
                <c:pt idx="103">
                  <c:v>88.0602665440483</c:v>
                </c:pt>
                <c:pt idx="104">
                  <c:v>89.33671843019263</c:v>
                </c:pt>
                <c:pt idx="105">
                  <c:v>90.63167275201637</c:v>
                </c:pt>
                <c:pt idx="106">
                  <c:v>91.94539770617445</c:v>
                </c:pt>
                <c:pt idx="107">
                  <c:v>93.27816537688813</c:v>
                </c:pt>
                <c:pt idx="108">
                  <c:v>94.63025179229611</c:v>
                </c:pt>
                <c:pt idx="109">
                  <c:v>96.00193698162232</c:v>
                </c:pt>
                <c:pt idx="110">
                  <c:v>97.39350503317263</c:v>
                </c:pt>
                <c:pt idx="111">
                  <c:v>98.80524415317197</c:v>
                </c:pt>
                <c:pt idx="112">
                  <c:v>100.2374467254545</c:v>
                </c:pt>
                <c:pt idx="113">
                  <c:v>101.6904093720188</c:v>
                </c:pt>
                <c:pt idx="114">
                  <c:v>103.1644330144612</c:v>
                </c:pt>
                <c:pt idx="115">
                  <c:v>104.659822936299</c:v>
                </c:pt>
                <c:pt idx="116">
                  <c:v>106.1768888461977</c:v>
                </c:pt>
                <c:pt idx="117">
                  <c:v>107.7159449421144</c:v>
                </c:pt>
                <c:pt idx="118">
                  <c:v>109.2773099763709</c:v>
                </c:pt>
                <c:pt idx="119">
                  <c:v>110.8613073216701</c:v>
                </c:pt>
                <c:pt idx="120">
                  <c:v>112.4682650380698</c:v>
                </c:pt>
                <c:pt idx="121">
                  <c:v>114.0985159409264</c:v>
                </c:pt>
                <c:pt idx="122">
                  <c:v>115.7523976698241</c:v>
                </c:pt>
                <c:pt idx="123">
                  <c:v>117.4302527585033</c:v>
                </c:pt>
                <c:pt idx="124">
                  <c:v>119.1324287058021</c:v>
                </c:pt>
                <c:pt idx="125">
                  <c:v>120.8592780476266</c:v>
                </c:pt>
                <c:pt idx="126">
                  <c:v>122.6111584299641</c:v>
                </c:pt>
                <c:pt idx="127">
                  <c:v>124.3884326829552</c:v>
                </c:pt>
                <c:pt idx="128">
                  <c:v>126.1914688960387</c:v>
                </c:pt>
                <c:pt idx="129">
                  <c:v>128.0206404941862</c:v>
                </c:pt>
                <c:pt idx="130">
                  <c:v>129.8763263152423</c:v>
                </c:pt>
                <c:pt idx="131">
                  <c:v>131.7589106883848</c:v>
                </c:pt>
                <c:pt idx="132">
                  <c:v>133.6687835137229</c:v>
                </c:pt>
                <c:pt idx="133">
                  <c:v>135.6063403430492</c:v>
                </c:pt>
                <c:pt idx="134">
                  <c:v>137.5719824617616</c:v>
                </c:pt>
                <c:pt idx="135">
                  <c:v>139.5661169719733</c:v>
                </c:pt>
                <c:pt idx="136">
                  <c:v>141.5891568768276</c:v>
                </c:pt>
                <c:pt idx="137">
                  <c:v>143.6415211660341</c:v>
                </c:pt>
                <c:pt idx="138">
                  <c:v>145.7236349026456</c:v>
                </c:pt>
                <c:pt idx="139">
                  <c:v>147.835929311092</c:v>
                </c:pt>
                <c:pt idx="140">
                  <c:v>149.9788418664912</c:v>
                </c:pt>
                <c:pt idx="141">
                  <c:v>152.152816385254</c:v>
                </c:pt>
                <c:pt idx="142">
                  <c:v>154.3583031170025</c:v>
                </c:pt>
                <c:pt idx="143">
                  <c:v>156.5957588378205</c:v>
                </c:pt>
                <c:pt idx="144">
                  <c:v>158.8656469448563</c:v>
                </c:pt>
                <c:pt idx="145">
                  <c:v>161.1684375522963</c:v>
                </c:pt>
                <c:pt idx="146">
                  <c:v>163.50460758873</c:v>
                </c:pt>
                <c:pt idx="147">
                  <c:v>165.8746408959257</c:v>
                </c:pt>
                <c:pt idx="148">
                  <c:v>168.2790283290391</c:v>
                </c:pt>
                <c:pt idx="149">
                  <c:v>170.7182678582733</c:v>
                </c:pt>
                <c:pt idx="150">
                  <c:v>173.1928646720131</c:v>
                </c:pt>
                <c:pt idx="151">
                  <c:v>175.7033312814544</c:v>
                </c:pt>
                <c:pt idx="152">
                  <c:v>178.2501876267492</c:v>
                </c:pt>
                <c:pt idx="153">
                  <c:v>180.8339611846901</c:v>
                </c:pt>
                <c:pt idx="154">
                  <c:v>183.455187077956</c:v>
                </c:pt>
                <c:pt idx="155">
                  <c:v>186.1144081859398</c:v>
                </c:pt>
                <c:pt idx="156">
                  <c:v>188.8121752571847</c:v>
                </c:pt>
                <c:pt idx="157">
                  <c:v>191.5490470234482</c:v>
                </c:pt>
                <c:pt idx="158">
                  <c:v>194.3255903154213</c:v>
                </c:pt>
                <c:pt idx="159">
                  <c:v>197.1423801801233</c:v>
                </c:pt>
                <c:pt idx="160">
                  <c:v>200.0</c:v>
                </c:pt>
                <c:pt idx="161">
                  <c:v>202.8990416137474</c:v>
                </c:pt>
                <c:pt idx="162">
                  <c:v>205.8401054388856</c:v>
                </c:pt>
                <c:pt idx="163">
                  <c:v>208.823800596113</c:v>
                </c:pt>
                <c:pt idx="164">
                  <c:v>211.8507450354578</c:v>
                </c:pt>
                <c:pt idx="165">
                  <c:v>214.9215656642636</c:v>
                </c:pt>
                <c:pt idx="166">
                  <c:v>218.0368984770256</c:v>
                </c:pt>
                <c:pt idx="167">
                  <c:v>221.197388687112</c:v>
                </c:pt>
                <c:pt idx="168">
                  <c:v>224.4036908603927</c:v>
                </c:pt>
                <c:pt idx="169">
                  <c:v>227.6564690508064</c:v>
                </c:pt>
                <c:pt idx="170">
                  <c:v>230.9563969378917</c:v>
                </c:pt>
                <c:pt idx="171">
                  <c:v>234.3041579663121</c:v>
                </c:pt>
                <c:pt idx="172">
                  <c:v>237.7004454874037</c:v>
                </c:pt>
                <c:pt idx="173">
                  <c:v>241.1459629027749</c:v>
                </c:pt>
                <c:pt idx="174">
                  <c:v>244.6414238099863</c:v>
                </c:pt>
                <c:pt idx="175">
                  <c:v>248.187552150344</c:v>
                </c:pt>
                <c:pt idx="176">
                  <c:v>251.7850823588336</c:v>
                </c:pt>
                <c:pt idx="177">
                  <c:v>255.4347595162286</c:v>
                </c:pt>
                <c:pt idx="178">
                  <c:v>259.137339503404</c:v>
                </c:pt>
                <c:pt idx="179">
                  <c:v>262.8935891578844</c:v>
                </c:pt>
                <c:pt idx="180">
                  <c:v>266.704286432665</c:v>
                </c:pt>
                <c:pt idx="181">
                  <c:v>270.5702205573301</c:v>
                </c:pt>
                <c:pt idx="182">
                  <c:v>274.4921922015125</c:v>
                </c:pt>
                <c:pt idx="183">
                  <c:v>278.4710136407169</c:v>
                </c:pt>
                <c:pt idx="184">
                  <c:v>282.5075089245508</c:v>
                </c:pt>
                <c:pt idx="185">
                  <c:v>286.6025140473926</c:v>
                </c:pt>
                <c:pt idx="186">
                  <c:v>290.7568771215325</c:v>
                </c:pt>
                <c:pt idx="187">
                  <c:v>294.9714585528249</c:v>
                </c:pt>
                <c:pt idx="188">
                  <c:v>299.2471312188868</c:v>
                </c:pt>
                <c:pt idx="189">
                  <c:v>303.584780649877</c:v>
                </c:pt>
                <c:pt idx="190">
                  <c:v>307.9853052118984</c:v>
                </c:pt>
                <c:pt idx="191">
                  <c:v>312.4496162930582</c:v>
                </c:pt>
                <c:pt idx="192">
                  <c:v>316.9786384922227</c:v>
                </c:pt>
                <c:pt idx="193">
                  <c:v>321.5733098105123</c:v>
                </c:pt>
                <c:pt idx="194">
                  <c:v>326.2345818455677</c:v>
                </c:pt>
                <c:pt idx="195">
                  <c:v>330.9634199886364</c:v>
                </c:pt>
                <c:pt idx="196">
                  <c:v>335.7608036245121</c:v>
                </c:pt>
                <c:pt idx="197">
                  <c:v>340.6277263343754</c:v>
                </c:pt>
                <c:pt idx="198">
                  <c:v>345.5651961015727</c:v>
                </c:pt>
                <c:pt idx="199">
                  <c:v>350.5742355203786</c:v>
                </c:pt>
                <c:pt idx="200">
                  <c:v>355.6558820077847</c:v>
                </c:pt>
                <c:pt idx="201">
                  <c:v>360.8111880183574</c:v>
                </c:pt>
                <c:pt idx="202">
                  <c:v>366.0412212622114</c:v>
                </c:pt>
                <c:pt idx="203">
                  <c:v>371.3470649261413</c:v>
                </c:pt>
                <c:pt idx="204">
                  <c:v>376.7298178979602</c:v>
                </c:pt>
                <c:pt idx="205">
                  <c:v>382.1905949940881</c:v>
                </c:pt>
                <c:pt idx="206">
                  <c:v>387.7305271904416</c:v>
                </c:pt>
                <c:pt idx="207">
                  <c:v>393.3507618566677</c:v>
                </c:pt>
                <c:pt idx="208">
                  <c:v>399.052462993776</c:v>
                </c:pt>
                <c:pt idx="209">
                  <c:v>404.8368114752123</c:v>
                </c:pt>
                <c:pt idx="210">
                  <c:v>410.7050052914293</c:v>
                </c:pt>
                <c:pt idx="211">
                  <c:v>416.658259798</c:v>
                </c:pt>
                <c:pt idx="212">
                  <c:v>422.6978079673295</c:v>
                </c:pt>
                <c:pt idx="213">
                  <c:v>428.8249006440147</c:v>
                </c:pt>
                <c:pt idx="214">
                  <c:v>435.0408068039046</c:v>
                </c:pt>
                <c:pt idx="215">
                  <c:v>441.3468138169182</c:v>
                </c:pt>
                <c:pt idx="216">
                  <c:v>447.744227713668</c:v>
                </c:pt>
                <c:pt idx="217">
                  <c:v>454.2343734559532</c:v>
                </c:pt>
                <c:pt idx="218">
                  <c:v>460.8185952111693</c:v>
                </c:pt>
                <c:pt idx="219">
                  <c:v>467.4982566306978</c:v>
                </c:pt>
                <c:pt idx="220">
                  <c:v>474.2747411323312</c:v>
                </c:pt>
                <c:pt idx="221">
                  <c:v>481.1494521867904</c:v>
                </c:pt>
                <c:pt idx="222">
                  <c:v>488.1238136083961</c:v>
                </c:pt>
                <c:pt idx="223">
                  <c:v>495.199269849955</c:v>
                </c:pt>
                <c:pt idx="224">
                  <c:v>502.377286301916</c:v>
                </c:pt>
                <c:pt idx="225">
                  <c:v>509.6593495958694</c:v>
                </c:pt>
                <c:pt idx="226">
                  <c:v>517.0469679124385</c:v>
                </c:pt>
                <c:pt idx="227">
                  <c:v>524.5416712936382</c:v>
                </c:pt>
                <c:pt idx="228">
                  <c:v>532.1450119597623</c:v>
                </c:pt>
                <c:pt idx="229">
                  <c:v>539.8585646308588</c:v>
                </c:pt>
                <c:pt idx="230">
                  <c:v>547.6839268528725</c:v>
                </c:pt>
                <c:pt idx="231">
                  <c:v>555.6227193285074</c:v>
                </c:pt>
                <c:pt idx="232">
                  <c:v>563.676586252891</c:v>
                </c:pt>
                <c:pt idx="233">
                  <c:v>571.8471956541015</c:v>
                </c:pt>
                <c:pt idx="234">
                  <c:v>580.136239738631</c:v>
                </c:pt>
                <c:pt idx="235">
                  <c:v>588.5454352418564</c:v>
                </c:pt>
                <c:pt idx="236">
                  <c:v>597.0765237835923</c:v>
                </c:pt>
                <c:pt idx="237">
                  <c:v>605.7312722287928</c:v>
                </c:pt>
                <c:pt idx="238">
                  <c:v>614.5114730534896</c:v>
                </c:pt>
                <c:pt idx="239">
                  <c:v>623.4189447160251</c:v>
                </c:pt>
                <c:pt idx="240">
                  <c:v>632.455532033676</c:v>
                </c:pt>
                <c:pt idx="241">
                  <c:v>641.6231065647276</c:v>
                </c:pt>
                <c:pt idx="242">
                  <c:v>650.9235669960918</c:v>
                </c:pt>
                <c:pt idx="243">
                  <c:v>660.3588395365443</c:v>
                </c:pt>
                <c:pt idx="244">
                  <c:v>669.9308783156552</c:v>
                </c:pt>
                <c:pt idx="245">
                  <c:v>679.6416657885122</c:v>
                </c:pt>
                <c:pt idx="246">
                  <c:v>689.493213146299</c:v>
                </c:pt>
                <c:pt idx="247">
                  <c:v>699.4875607328361</c:v>
                </c:pt>
                <c:pt idx="248">
                  <c:v>709.626778467151</c:v>
                </c:pt>
                <c:pt idx="249">
                  <c:v>719.9129662721793</c:v>
                </c:pt>
                <c:pt idx="250">
                  <c:v>730.3482545096756</c:v>
                </c:pt>
                <c:pt idx="251">
                  <c:v>740.9348044214317</c:v>
                </c:pt>
                <c:pt idx="252">
                  <c:v>751.6748085768883</c:v>
                </c:pt>
                <c:pt idx="253">
                  <c:v>762.570491327238</c:v>
                </c:pt>
                <c:pt idx="254">
                  <c:v>773.6241092661043</c:v>
                </c:pt>
                <c:pt idx="255">
                  <c:v>784.8379516969073</c:v>
                </c:pt>
                <c:pt idx="256">
                  <c:v>796.214341106995</c:v>
                </c:pt>
                <c:pt idx="257">
                  <c:v>807.755633648652</c:v>
                </c:pt>
                <c:pt idx="258">
                  <c:v>819.4642196270834</c:v>
                </c:pt>
                <c:pt idx="259">
                  <c:v>831.3425239954621</c:v>
                </c:pt>
                <c:pt idx="260">
                  <c:v>843.3930068571648</c:v>
                </c:pt>
                <c:pt idx="261">
                  <c:v>855.6181639752763</c:v>
                </c:pt>
                <c:pt idx="262">
                  <c:v>868.020527289488</c:v>
                </c:pt>
                <c:pt idx="263">
                  <c:v>880.6026654404831</c:v>
                </c:pt>
                <c:pt idx="264">
                  <c:v>893.3671843019265</c:v>
                </c:pt>
                <c:pt idx="265">
                  <c:v>906.3167275201637</c:v>
                </c:pt>
                <c:pt idx="266">
                  <c:v>919.453977061745</c:v>
                </c:pt>
                <c:pt idx="267">
                  <c:v>932.7816537688812</c:v>
                </c:pt>
                <c:pt idx="268">
                  <c:v>946.3025179229613</c:v>
                </c:pt>
                <c:pt idx="269">
                  <c:v>960.0193698162235</c:v>
                </c:pt>
                <c:pt idx="270">
                  <c:v>973.9350503317266</c:v>
                </c:pt>
                <c:pt idx="271">
                  <c:v>988.0524415317202</c:v>
                </c:pt>
                <c:pt idx="272">
                  <c:v>1002.374467254545</c:v>
                </c:pt>
                <c:pt idx="273">
                  <c:v>1016.904093720188</c:v>
                </c:pt>
                <c:pt idx="274">
                  <c:v>1031.644330144611</c:v>
                </c:pt>
                <c:pt idx="275">
                  <c:v>1046.59822936299</c:v>
                </c:pt>
                <c:pt idx="276">
                  <c:v>1061.768888461977</c:v>
                </c:pt>
                <c:pt idx="277">
                  <c:v>1077.159449421144</c:v>
                </c:pt>
                <c:pt idx="278">
                  <c:v>1092.773099763709</c:v>
                </c:pt>
                <c:pt idx="279">
                  <c:v>1108.613073216701</c:v>
                </c:pt>
                <c:pt idx="280">
                  <c:v>1124.682650380698</c:v>
                </c:pt>
                <c:pt idx="281">
                  <c:v>1140.985159409265</c:v>
                </c:pt>
                <c:pt idx="282">
                  <c:v>1157.523976698241</c:v>
                </c:pt>
                <c:pt idx="283">
                  <c:v>1174.302527585034</c:v>
                </c:pt>
                <c:pt idx="284">
                  <c:v>1191.324287058021</c:v>
                </c:pt>
                <c:pt idx="285">
                  <c:v>1208.592780476267</c:v>
                </c:pt>
                <c:pt idx="286">
                  <c:v>1226.111584299642</c:v>
                </c:pt>
                <c:pt idx="287">
                  <c:v>1243.884326829553</c:v>
                </c:pt>
                <c:pt idx="288">
                  <c:v>1261.914688960387</c:v>
                </c:pt>
                <c:pt idx="289">
                  <c:v>1280.206404941862</c:v>
                </c:pt>
                <c:pt idx="290">
                  <c:v>1298.763263152423</c:v>
                </c:pt>
                <c:pt idx="291">
                  <c:v>1317.589106883848</c:v>
                </c:pt>
                <c:pt idx="292">
                  <c:v>1336.68783513723</c:v>
                </c:pt>
                <c:pt idx="293">
                  <c:v>1356.063403430492</c:v>
                </c:pt>
                <c:pt idx="294">
                  <c:v>1375.719824617615</c:v>
                </c:pt>
                <c:pt idx="295">
                  <c:v>1395.661169719733</c:v>
                </c:pt>
                <c:pt idx="296">
                  <c:v>1415.891568768277</c:v>
                </c:pt>
                <c:pt idx="297">
                  <c:v>1436.415211660341</c:v>
                </c:pt>
                <c:pt idx="298">
                  <c:v>1457.236349026457</c:v>
                </c:pt>
                <c:pt idx="299">
                  <c:v>1478.359293110919</c:v>
                </c:pt>
                <c:pt idx="300">
                  <c:v>1499.788418664913</c:v>
                </c:pt>
                <c:pt idx="301">
                  <c:v>1521.528163852541</c:v>
                </c:pt>
                <c:pt idx="302">
                  <c:v>1543.583031170026</c:v>
                </c:pt>
                <c:pt idx="303">
                  <c:v>1565.957588378206</c:v>
                </c:pt>
                <c:pt idx="304">
                  <c:v>1588.656469448564</c:v>
                </c:pt>
                <c:pt idx="305">
                  <c:v>1611.684375522964</c:v>
                </c:pt>
                <c:pt idx="306">
                  <c:v>1635.046075887301</c:v>
                </c:pt>
                <c:pt idx="307">
                  <c:v>1658.746408959257</c:v>
                </c:pt>
                <c:pt idx="308">
                  <c:v>1682.790283290391</c:v>
                </c:pt>
                <c:pt idx="309">
                  <c:v>1707.182678582732</c:v>
                </c:pt>
                <c:pt idx="310">
                  <c:v>1731.928646720131</c:v>
                </c:pt>
                <c:pt idx="311">
                  <c:v>1757.033312814545</c:v>
                </c:pt>
                <c:pt idx="312">
                  <c:v>1782.501876267491</c:v>
                </c:pt>
                <c:pt idx="313">
                  <c:v>1808.339611846902</c:v>
                </c:pt>
                <c:pt idx="314">
                  <c:v>1834.55187077956</c:v>
                </c:pt>
                <c:pt idx="315">
                  <c:v>1861.144081859399</c:v>
                </c:pt>
                <c:pt idx="316">
                  <c:v>1888.121752571848</c:v>
                </c:pt>
                <c:pt idx="317">
                  <c:v>1915.490470234484</c:v>
                </c:pt>
                <c:pt idx="318">
                  <c:v>1943.255903154213</c:v>
                </c:pt>
                <c:pt idx="319">
                  <c:v>1971.423801801233</c:v>
                </c:pt>
                <c:pt idx="320">
                  <c:v>2000.0</c:v>
                </c:pt>
                <c:pt idx="321">
                  <c:v>2028.990416137473</c:v>
                </c:pt>
                <c:pt idx="322">
                  <c:v>2058.401054388859</c:v>
                </c:pt>
                <c:pt idx="323">
                  <c:v>2088.238005961129</c:v>
                </c:pt>
                <c:pt idx="324">
                  <c:v>2118.507450354578</c:v>
                </c:pt>
                <c:pt idx="325">
                  <c:v>2149.215656642636</c:v>
                </c:pt>
                <c:pt idx="326">
                  <c:v>2180.368984770258</c:v>
                </c:pt>
                <c:pt idx="327">
                  <c:v>2211.973886871121</c:v>
                </c:pt>
                <c:pt idx="328">
                  <c:v>2244.036908603927</c:v>
                </c:pt>
                <c:pt idx="329">
                  <c:v>2276.564690508064</c:v>
                </c:pt>
                <c:pt idx="330">
                  <c:v>2309.563969378918</c:v>
                </c:pt>
                <c:pt idx="331">
                  <c:v>2343.041579663121</c:v>
                </c:pt>
                <c:pt idx="332">
                  <c:v>2377.004454874038</c:v>
                </c:pt>
                <c:pt idx="333">
                  <c:v>2411.459629027748</c:v>
                </c:pt>
                <c:pt idx="334">
                  <c:v>2446.414238099864</c:v>
                </c:pt>
                <c:pt idx="335">
                  <c:v>2481.87552150344</c:v>
                </c:pt>
                <c:pt idx="336">
                  <c:v>2517.850823588335</c:v>
                </c:pt>
                <c:pt idx="337">
                  <c:v>2554.34759516229</c:v>
                </c:pt>
                <c:pt idx="338">
                  <c:v>2591.37339503404</c:v>
                </c:pt>
                <c:pt idx="339">
                  <c:v>2628.935891578845</c:v>
                </c:pt>
                <c:pt idx="340">
                  <c:v>2667.042864326649</c:v>
                </c:pt>
                <c:pt idx="341">
                  <c:v>2705.702205573303</c:v>
                </c:pt>
                <c:pt idx="342">
                  <c:v>2744.921922015126</c:v>
                </c:pt>
                <c:pt idx="343">
                  <c:v>2784.710136407168</c:v>
                </c:pt>
                <c:pt idx="344">
                  <c:v>2825.075089245508</c:v>
                </c:pt>
                <c:pt idx="345">
                  <c:v>2866.025140473927</c:v>
                </c:pt>
                <c:pt idx="346">
                  <c:v>2907.568771215326</c:v>
                </c:pt>
                <c:pt idx="347">
                  <c:v>2949.714585528251</c:v>
                </c:pt>
                <c:pt idx="348">
                  <c:v>2992.471312188865</c:v>
                </c:pt>
                <c:pt idx="349">
                  <c:v>3035.847806498769</c:v>
                </c:pt>
                <c:pt idx="350">
                  <c:v>3079.853052118985</c:v>
                </c:pt>
                <c:pt idx="351">
                  <c:v>3124.496162930581</c:v>
                </c:pt>
                <c:pt idx="352">
                  <c:v>3169.786384922231</c:v>
                </c:pt>
                <c:pt idx="353">
                  <c:v>3215.733098105122</c:v>
                </c:pt>
                <c:pt idx="354">
                  <c:v>3262.345818455678</c:v>
                </c:pt>
                <c:pt idx="355">
                  <c:v>3309.634199886363</c:v>
                </c:pt>
                <c:pt idx="356">
                  <c:v>3357.608036245124</c:v>
                </c:pt>
                <c:pt idx="357">
                  <c:v>3406.277263343757</c:v>
                </c:pt>
                <c:pt idx="358">
                  <c:v>3455.651961015727</c:v>
                </c:pt>
                <c:pt idx="359">
                  <c:v>3505.742355203785</c:v>
                </c:pt>
                <c:pt idx="360">
                  <c:v>3556.558820077848</c:v>
                </c:pt>
                <c:pt idx="361">
                  <c:v>3608.111880183575</c:v>
                </c:pt>
                <c:pt idx="362">
                  <c:v>3660.412212622114</c:v>
                </c:pt>
                <c:pt idx="363">
                  <c:v>3713.470649261411</c:v>
                </c:pt>
                <c:pt idx="364">
                  <c:v>3767.298178979603</c:v>
                </c:pt>
                <c:pt idx="365">
                  <c:v>3821.905949940883</c:v>
                </c:pt>
                <c:pt idx="366">
                  <c:v>3877.305271904416</c:v>
                </c:pt>
                <c:pt idx="367">
                  <c:v>3933.507618566681</c:v>
                </c:pt>
                <c:pt idx="368">
                  <c:v>3990.52462993776</c:v>
                </c:pt>
                <c:pt idx="369">
                  <c:v>4048.368114752124</c:v>
                </c:pt>
                <c:pt idx="370">
                  <c:v>4107.050052914293</c:v>
                </c:pt>
                <c:pt idx="371">
                  <c:v>4166.582597980003</c:v>
                </c:pt>
                <c:pt idx="372">
                  <c:v>4226.978079673297</c:v>
                </c:pt>
                <c:pt idx="373">
                  <c:v>4288.249006440145</c:v>
                </c:pt>
                <c:pt idx="374">
                  <c:v>4350.408068039045</c:v>
                </c:pt>
                <c:pt idx="375">
                  <c:v>4413.468138169182</c:v>
                </c:pt>
                <c:pt idx="376">
                  <c:v>4477.442277136683</c:v>
                </c:pt>
                <c:pt idx="377">
                  <c:v>4542.343734559533</c:v>
                </c:pt>
                <c:pt idx="378">
                  <c:v>4608.185952111693</c:v>
                </c:pt>
                <c:pt idx="379">
                  <c:v>4674.98256630698</c:v>
                </c:pt>
                <c:pt idx="380">
                  <c:v>4742.747411323313</c:v>
                </c:pt>
                <c:pt idx="381">
                  <c:v>4811.494521867903</c:v>
                </c:pt>
                <c:pt idx="382">
                  <c:v>4881.238136083966</c:v>
                </c:pt>
                <c:pt idx="383">
                  <c:v>4951.992698499548</c:v>
                </c:pt>
                <c:pt idx="384">
                  <c:v>5023.772863019161</c:v>
                </c:pt>
                <c:pt idx="385">
                  <c:v>5096.593495958694</c:v>
                </c:pt>
                <c:pt idx="386">
                  <c:v>5170.469679124386</c:v>
                </c:pt>
                <c:pt idx="387">
                  <c:v>5245.416712936385</c:v>
                </c:pt>
                <c:pt idx="388">
                  <c:v>5321.45011959762</c:v>
                </c:pt>
                <c:pt idx="389">
                  <c:v>5398.585646308592</c:v>
                </c:pt>
                <c:pt idx="390">
                  <c:v>5476.839268528727</c:v>
                </c:pt>
                <c:pt idx="391">
                  <c:v>5556.227193285074</c:v>
                </c:pt>
                <c:pt idx="392">
                  <c:v>5636.76586252891</c:v>
                </c:pt>
                <c:pt idx="393">
                  <c:v>5718.471956541016</c:v>
                </c:pt>
                <c:pt idx="394">
                  <c:v>5801.36239738631</c:v>
                </c:pt>
                <c:pt idx="395">
                  <c:v>5885.454352418566</c:v>
                </c:pt>
                <c:pt idx="396">
                  <c:v>5970.765237835921</c:v>
                </c:pt>
                <c:pt idx="397">
                  <c:v>6057.312722287934</c:v>
                </c:pt>
                <c:pt idx="398">
                  <c:v>6145.114730534895</c:v>
                </c:pt>
                <c:pt idx="399">
                  <c:v>6234.189447160253</c:v>
                </c:pt>
                <c:pt idx="400">
                  <c:v>6324.555320336765</c:v>
                </c:pt>
                <c:pt idx="401">
                  <c:v>6416.231065647278</c:v>
                </c:pt>
                <c:pt idx="402">
                  <c:v>6509.235669960922</c:v>
                </c:pt>
                <c:pt idx="403">
                  <c:v>6603.58839536544</c:v>
                </c:pt>
                <c:pt idx="404">
                  <c:v>6699.308783156558</c:v>
                </c:pt>
                <c:pt idx="405">
                  <c:v>6796.416657885124</c:v>
                </c:pt>
                <c:pt idx="406">
                  <c:v>6894.932131462992</c:v>
                </c:pt>
                <c:pt idx="407">
                  <c:v>6994.875607328362</c:v>
                </c:pt>
                <c:pt idx="408">
                  <c:v>7096.267784671513</c:v>
                </c:pt>
                <c:pt idx="409">
                  <c:v>7199.129662721794</c:v>
                </c:pt>
                <c:pt idx="410">
                  <c:v>7303.482545096757</c:v>
                </c:pt>
                <c:pt idx="411">
                  <c:v>7409.348044214316</c:v>
                </c:pt>
                <c:pt idx="412">
                  <c:v>7516.748085768892</c:v>
                </c:pt>
                <c:pt idx="413">
                  <c:v>7625.704913272379</c:v>
                </c:pt>
                <c:pt idx="414">
                  <c:v>7736.241092661045</c:v>
                </c:pt>
                <c:pt idx="415">
                  <c:v>7848.37951696908</c:v>
                </c:pt>
                <c:pt idx="416">
                  <c:v>7962.143411069951</c:v>
                </c:pt>
                <c:pt idx="417">
                  <c:v>8077.556336486527</c:v>
                </c:pt>
                <c:pt idx="418">
                  <c:v>8194.64219627083</c:v>
                </c:pt>
                <c:pt idx="419">
                  <c:v>8313.425239954628</c:v>
                </c:pt>
                <c:pt idx="420">
                  <c:v>8433.93006857165</c:v>
                </c:pt>
                <c:pt idx="421">
                  <c:v>8556.181639752765</c:v>
                </c:pt>
                <c:pt idx="422">
                  <c:v>8680.20527289488</c:v>
                </c:pt>
                <c:pt idx="423">
                  <c:v>8806.026654404834</c:v>
                </c:pt>
                <c:pt idx="424">
                  <c:v>8933.671843019266</c:v>
                </c:pt>
                <c:pt idx="425">
                  <c:v>9063.167275201638</c:v>
                </c:pt>
                <c:pt idx="426">
                  <c:v>9194.539770617455</c:v>
                </c:pt>
                <c:pt idx="427">
                  <c:v>9327.816537688823</c:v>
                </c:pt>
                <c:pt idx="428">
                  <c:v>9463.025179229611</c:v>
                </c:pt>
                <c:pt idx="429">
                  <c:v>9600.193698162232</c:v>
                </c:pt>
                <c:pt idx="430">
                  <c:v>9739.350503317271</c:v>
                </c:pt>
                <c:pt idx="431">
                  <c:v>9880.524415317204</c:v>
                </c:pt>
                <c:pt idx="432">
                  <c:v>10023.74467254545</c:v>
                </c:pt>
                <c:pt idx="433">
                  <c:v>10169.04093720188</c:v>
                </c:pt>
                <c:pt idx="434">
                  <c:v>10316.44330144612</c:v>
                </c:pt>
                <c:pt idx="435">
                  <c:v>10465.9822936299</c:v>
                </c:pt>
                <c:pt idx="436">
                  <c:v>10617.68888461977</c:v>
                </c:pt>
                <c:pt idx="437">
                  <c:v>10771.59449421145</c:v>
                </c:pt>
                <c:pt idx="438">
                  <c:v>10927.73099763709</c:v>
                </c:pt>
                <c:pt idx="439">
                  <c:v>11086.13073216702</c:v>
                </c:pt>
                <c:pt idx="440">
                  <c:v>11246.82650380699</c:v>
                </c:pt>
                <c:pt idx="441">
                  <c:v>11409.85159409265</c:v>
                </c:pt>
                <c:pt idx="442">
                  <c:v>11575.23976698243</c:v>
                </c:pt>
                <c:pt idx="443">
                  <c:v>11743.02527585033</c:v>
                </c:pt>
                <c:pt idx="444">
                  <c:v>11913.24287058021</c:v>
                </c:pt>
                <c:pt idx="445">
                  <c:v>12085.92780476267</c:v>
                </c:pt>
                <c:pt idx="446">
                  <c:v>12261.11584299643</c:v>
                </c:pt>
                <c:pt idx="447">
                  <c:v>12438.84326829553</c:v>
                </c:pt>
                <c:pt idx="448">
                  <c:v>12619.14688960386</c:v>
                </c:pt>
                <c:pt idx="449">
                  <c:v>12802.06404941863</c:v>
                </c:pt>
                <c:pt idx="450">
                  <c:v>12987.63263152423</c:v>
                </c:pt>
                <c:pt idx="451">
                  <c:v>13175.89106883848</c:v>
                </c:pt>
                <c:pt idx="452">
                  <c:v>13366.87835137231</c:v>
                </c:pt>
                <c:pt idx="453">
                  <c:v>13560.63403430492</c:v>
                </c:pt>
                <c:pt idx="454">
                  <c:v>13757.19824617616</c:v>
                </c:pt>
                <c:pt idx="455">
                  <c:v>13956.61169719733</c:v>
                </c:pt>
                <c:pt idx="456">
                  <c:v>14158.91568768277</c:v>
                </c:pt>
                <c:pt idx="457">
                  <c:v>14364.15211660343</c:v>
                </c:pt>
                <c:pt idx="458">
                  <c:v>14572.36349026456</c:v>
                </c:pt>
                <c:pt idx="459">
                  <c:v>14783.59293110919</c:v>
                </c:pt>
                <c:pt idx="460">
                  <c:v>14997.88418664913</c:v>
                </c:pt>
                <c:pt idx="461">
                  <c:v>15215.28163852542</c:v>
                </c:pt>
                <c:pt idx="462">
                  <c:v>15435.83031170026</c:v>
                </c:pt>
                <c:pt idx="463">
                  <c:v>15659.57588378204</c:v>
                </c:pt>
                <c:pt idx="464">
                  <c:v>15886.56469448564</c:v>
                </c:pt>
                <c:pt idx="465">
                  <c:v>16116.84375522965</c:v>
                </c:pt>
                <c:pt idx="466">
                  <c:v>16350.46075887301</c:v>
                </c:pt>
                <c:pt idx="467">
                  <c:v>16587.4640895926</c:v>
                </c:pt>
                <c:pt idx="468">
                  <c:v>16827.90283290391</c:v>
                </c:pt>
                <c:pt idx="469">
                  <c:v>17071.82678582732</c:v>
                </c:pt>
                <c:pt idx="470">
                  <c:v>17319.28646720131</c:v>
                </c:pt>
                <c:pt idx="471">
                  <c:v>17570.33312814546</c:v>
                </c:pt>
                <c:pt idx="472">
                  <c:v>17825.01876267493</c:v>
                </c:pt>
                <c:pt idx="473">
                  <c:v>18083.39611846901</c:v>
                </c:pt>
                <c:pt idx="474">
                  <c:v>18345.51870779559</c:v>
                </c:pt>
                <c:pt idx="475">
                  <c:v>18611.440818594</c:v>
                </c:pt>
                <c:pt idx="476">
                  <c:v>18881.21752571849</c:v>
                </c:pt>
                <c:pt idx="477">
                  <c:v>19154.90470234484</c:v>
                </c:pt>
                <c:pt idx="478">
                  <c:v>19432.55903154212</c:v>
                </c:pt>
                <c:pt idx="479">
                  <c:v>19714.23801801234</c:v>
                </c:pt>
                <c:pt idx="480">
                  <c:v>20000.0</c:v>
                </c:pt>
              </c:numCache>
            </c:numRef>
          </c:xVal>
          <c:yVal>
            <c:numRef>
              <c:f>Calc!$Q$4:$Q$484</c:f>
              <c:numCache>
                <c:formatCode>General</c:formatCode>
                <c:ptCount val="481"/>
                <c:pt idx="0">
                  <c:v>6.017096565457543</c:v>
                </c:pt>
                <c:pt idx="1">
                  <c:v>6.016993467043481</c:v>
                </c:pt>
                <c:pt idx="2">
                  <c:v>6.016887310611728</c:v>
                </c:pt>
                <c:pt idx="3">
                  <c:v>6.016778004038432</c:v>
                </c:pt>
                <c:pt idx="4">
                  <c:v>6.016665452340812</c:v>
                </c:pt>
                <c:pt idx="5">
                  <c:v>6.016549557583572</c:v>
                </c:pt>
                <c:pt idx="6">
                  <c:v>6.016430218781924</c:v>
                </c:pt>
                <c:pt idx="7">
                  <c:v>6.016307331801194</c:v>
                </c:pt>
                <c:pt idx="8">
                  <c:v>6.016180789252766</c:v>
                </c:pt>
                <c:pt idx="9">
                  <c:v>6.016050480386265</c:v>
                </c:pt>
                <c:pt idx="10">
                  <c:v>6.015916290977835</c:v>
                </c:pt>
                <c:pt idx="11">
                  <c:v>6.01577810321431</c:v>
                </c:pt>
                <c:pt idx="12">
                  <c:v>6.01563579557317</c:v>
                </c:pt>
                <c:pt idx="13">
                  <c:v>6.01548924269803</c:v>
                </c:pt>
                <c:pt idx="14">
                  <c:v>6.015338315269528</c:v>
                </c:pt>
                <c:pt idx="15">
                  <c:v>6.015182879871409</c:v>
                </c:pt>
                <c:pt idx="16">
                  <c:v>6.015022798851594</c:v>
                </c:pt>
                <c:pt idx="17">
                  <c:v>6.014857930178012</c:v>
                </c:pt>
                <c:pt idx="18">
                  <c:v>6.01468812728899</c:v>
                </c:pt>
                <c:pt idx="19">
                  <c:v>6.014513238937942</c:v>
                </c:pt>
                <c:pt idx="20">
                  <c:v>6.014333109032147</c:v>
                </c:pt>
                <c:pt idx="21">
                  <c:v>6.014147576465297</c:v>
                </c:pt>
                <c:pt idx="22">
                  <c:v>6.013956474943615</c:v>
                </c:pt>
                <c:pt idx="23">
                  <c:v>6.013759632805193</c:v>
                </c:pt>
                <c:pt idx="24">
                  <c:v>6.013556872832288</c:v>
                </c:pt>
                <c:pt idx="25">
                  <c:v>6.013348012056245</c:v>
                </c:pt>
                <c:pt idx="26">
                  <c:v>6.013132861554724</c:v>
                </c:pt>
                <c:pt idx="27">
                  <c:v>6.012911226240865</c:v>
                </c:pt>
                <c:pt idx="28">
                  <c:v>6.012682904644046</c:v>
                </c:pt>
                <c:pt idx="29">
                  <c:v>6.012447688681833</c:v>
                </c:pt>
                <c:pt idx="30">
                  <c:v>6.012205363422715</c:v>
                </c:pt>
                <c:pt idx="31">
                  <c:v>6.011955706839203</c:v>
                </c:pt>
                <c:pt idx="32">
                  <c:v>6.011698489550848</c:v>
                </c:pt>
                <c:pt idx="33">
                  <c:v>6.011433474556691</c:v>
                </c:pt>
                <c:pt idx="34">
                  <c:v>6.011160416956634</c:v>
                </c:pt>
                <c:pt idx="35">
                  <c:v>6.01087906366126</c:v>
                </c:pt>
                <c:pt idx="36">
                  <c:v>6.010589153089462</c:v>
                </c:pt>
                <c:pt idx="37">
                  <c:v>6.010290414853388</c:v>
                </c:pt>
                <c:pt idx="38">
                  <c:v>6.009982569430006</c:v>
                </c:pt>
                <c:pt idx="39">
                  <c:v>6.00966532781869</c:v>
                </c:pt>
                <c:pt idx="40">
                  <c:v>6.009338391184126</c:v>
                </c:pt>
                <c:pt idx="41">
                  <c:v>6.0090014504838</c:v>
                </c:pt>
                <c:pt idx="42">
                  <c:v>6.008654186079312</c:v>
                </c:pt>
                <c:pt idx="43">
                  <c:v>6.008296267330725</c:v>
                </c:pt>
                <c:pt idx="44">
                  <c:v>6.007927352173079</c:v>
                </c:pt>
                <c:pt idx="45">
                  <c:v>6.007547086674147</c:v>
                </c:pt>
                <c:pt idx="46">
                  <c:v>6.007155104572533</c:v>
                </c:pt>
                <c:pt idx="47">
                  <c:v>6.006751026795066</c:v>
                </c:pt>
                <c:pt idx="48">
                  <c:v>6.006334460952425</c:v>
                </c:pt>
                <c:pt idx="49">
                  <c:v>6.005905000811894</c:v>
                </c:pt>
                <c:pt idx="50">
                  <c:v>6.005462225746042</c:v>
                </c:pt>
                <c:pt idx="51">
                  <c:v>6.005005700156038</c:v>
                </c:pt>
                <c:pt idx="52">
                  <c:v>6.004534972868322</c:v>
                </c:pt>
                <c:pt idx="53">
                  <c:v>6.004049576503185</c:v>
                </c:pt>
                <c:pt idx="54">
                  <c:v>6.003549026813754</c:v>
                </c:pt>
                <c:pt idx="55">
                  <c:v>6.003032821993814</c:v>
                </c:pt>
                <c:pt idx="56">
                  <c:v>6.002500441952771</c:v>
                </c:pt>
                <c:pt idx="57">
                  <c:v>6.001951347555998</c:v>
                </c:pt>
                <c:pt idx="58">
                  <c:v>6.001384979828645</c:v>
                </c:pt>
                <c:pt idx="59">
                  <c:v>6.000800759120923</c:v>
                </c:pt>
                <c:pt idx="60">
                  <c:v>6.00019808423274</c:v>
                </c:pt>
                <c:pt idx="61">
                  <c:v>5.999576331495408</c:v>
                </c:pt>
                <c:pt idx="62">
                  <c:v>5.998934853808089</c:v>
                </c:pt>
                <c:pt idx="63">
                  <c:v>5.998272979626322</c:v>
                </c:pt>
                <c:pt idx="64">
                  <c:v>5.997590011900073</c:v>
                </c:pt>
                <c:pt idx="65">
                  <c:v>5.996885226958301</c:v>
                </c:pt>
                <c:pt idx="66">
                  <c:v>5.996157873337099</c:v>
                </c:pt>
                <c:pt idx="67">
                  <c:v>5.995407170548084</c:v>
                </c:pt>
                <c:pt idx="68">
                  <c:v>5.994632307783636</c:v>
                </c:pt>
                <c:pt idx="69">
                  <c:v>5.993832442555317</c:v>
                </c:pt>
                <c:pt idx="70">
                  <c:v>5.993006699261536</c:v>
                </c:pt>
                <c:pt idx="71">
                  <c:v>5.992154167680325</c:v>
                </c:pt>
                <c:pt idx="72">
                  <c:v>5.991273901382836</c:v>
                </c:pt>
                <c:pt idx="73">
                  <c:v>5.990364916062783</c:v>
                </c:pt>
                <c:pt idx="74">
                  <c:v>5.989426187776867</c:v>
                </c:pt>
                <c:pt idx="75">
                  <c:v>5.988456651090813</c:v>
                </c:pt>
                <c:pt idx="76">
                  <c:v>5.987455197125354</c:v>
                </c:pt>
                <c:pt idx="77">
                  <c:v>5.986420671496072</c:v>
                </c:pt>
                <c:pt idx="78">
                  <c:v>5.985351872140582</c:v>
                </c:pt>
                <c:pt idx="79">
                  <c:v>5.98424754702622</c:v>
                </c:pt>
                <c:pt idx="80">
                  <c:v>5.983106391730838</c:v>
                </c:pt>
                <c:pt idx="81">
                  <c:v>5.981927046888828</c:v>
                </c:pt>
                <c:pt idx="82">
                  <c:v>5.98070809549396</c:v>
                </c:pt>
                <c:pt idx="83">
                  <c:v>5.979448060050134</c:v>
                </c:pt>
                <c:pt idx="84">
                  <c:v>5.978145399560412</c:v>
                </c:pt>
                <c:pt idx="85">
                  <c:v>5.976798506344053</c:v>
                </c:pt>
                <c:pt idx="86">
                  <c:v>5.975405702670736</c:v>
                </c:pt>
                <c:pt idx="87">
                  <c:v>5.973965237200095</c:v>
                </c:pt>
                <c:pt idx="88">
                  <c:v>5.972475281214283</c:v>
                </c:pt>
                <c:pt idx="89">
                  <c:v>5.970933924629898</c:v>
                </c:pt>
                <c:pt idx="90">
                  <c:v>5.96933917177523</c:v>
                </c:pt>
                <c:pt idx="91">
                  <c:v>5.967688936917311</c:v>
                </c:pt>
                <c:pt idx="92">
                  <c:v>5.965981039522369</c:v>
                </c:pt>
                <c:pt idx="93">
                  <c:v>5.964213199232287</c:v>
                </c:pt>
                <c:pt idx="94">
                  <c:v>5.962383030537969</c:v>
                </c:pt>
                <c:pt idx="95">
                  <c:v>5.960488037129688</c:v>
                </c:pt>
                <c:pt idx="96">
                  <c:v>5.958525605902612</c:v>
                </c:pt>
                <c:pt idx="97">
                  <c:v>5.95649300059446</c:v>
                </c:pt>
                <c:pt idx="98">
                  <c:v>5.954387355030317</c:v>
                </c:pt>
                <c:pt idx="99">
                  <c:v>5.952205665948153</c:v>
                </c:pt>
                <c:pt idx="100">
                  <c:v>5.949944785376136</c:v>
                </c:pt>
                <c:pt idx="101">
                  <c:v>5.947601412531403</c:v>
                </c:pt>
                <c:pt idx="102">
                  <c:v>5.945172085207062</c:v>
                </c:pt>
                <c:pt idx="103">
                  <c:v>5.942653170612324</c:v>
                </c:pt>
                <c:pt idx="104">
                  <c:v>5.940040855627582</c:v>
                </c:pt>
                <c:pt idx="105">
                  <c:v>5.937331136433922</c:v>
                </c:pt>
                <c:pt idx="106">
                  <c:v>5.934519807472979</c:v>
                </c:pt>
                <c:pt idx="107">
                  <c:v>5.931602449690512</c:v>
                </c:pt>
                <c:pt idx="108">
                  <c:v>5.928574418012734</c:v>
                </c:pt>
                <c:pt idx="109">
                  <c:v>5.925430828001492</c:v>
                </c:pt>
                <c:pt idx="110">
                  <c:v>5.922166541629707</c:v>
                </c:pt>
                <c:pt idx="111">
                  <c:v>5.918776152114464</c:v>
                </c:pt>
                <c:pt idx="112">
                  <c:v>5.915253967740347</c:v>
                </c:pt>
                <c:pt idx="113">
                  <c:v>5.91159399460062</c:v>
                </c:pt>
                <c:pt idx="114">
                  <c:v>5.907789918178277</c:v>
                </c:pt>
                <c:pt idx="115">
                  <c:v>5.903835083683444</c:v>
                </c:pt>
                <c:pt idx="116">
                  <c:v>5.899722475056986</c:v>
                </c:pt>
                <c:pt idx="117">
                  <c:v>5.895444692543773</c:v>
                </c:pt>
                <c:pt idx="118">
                  <c:v>5.890993928731714</c:v>
                </c:pt>
                <c:pt idx="119">
                  <c:v>5.886361942944824</c:v>
                </c:pt>
                <c:pt idx="120">
                  <c:v>5.88154003387039</c:v>
                </c:pt>
                <c:pt idx="121">
                  <c:v>5.876519010291762</c:v>
                </c:pt>
                <c:pt idx="122">
                  <c:v>5.871289159787965</c:v>
                </c:pt>
                <c:pt idx="123">
                  <c:v>5.865840215252055</c:v>
                </c:pt>
                <c:pt idx="124">
                  <c:v>5.860161319069064</c:v>
                </c:pt>
                <c:pt idx="125">
                  <c:v>5.854240984782447</c:v>
                </c:pt>
                <c:pt idx="126">
                  <c:v>5.848067056066291</c:v>
                </c:pt>
                <c:pt idx="127">
                  <c:v>5.841626662807385</c:v>
                </c:pt>
                <c:pt idx="128">
                  <c:v>5.834906174087251</c:v>
                </c:pt>
                <c:pt idx="129">
                  <c:v>5.827891147839988</c:v>
                </c:pt>
                <c:pt idx="130">
                  <c:v>5.820566276946632</c:v>
                </c:pt>
                <c:pt idx="131">
                  <c:v>5.812915331510254</c:v>
                </c:pt>
                <c:pt idx="132">
                  <c:v>5.804921097039912</c:v>
                </c:pt>
                <c:pt idx="133">
                  <c:v>5.796565308253684</c:v>
                </c:pt>
                <c:pt idx="134">
                  <c:v>5.787828578193441</c:v>
                </c:pt>
                <c:pt idx="135">
                  <c:v>5.778690322325413</c:v>
                </c:pt>
                <c:pt idx="136">
                  <c:v>5.769128677282097</c:v>
                </c:pt>
                <c:pt idx="137">
                  <c:v>5.759120413881485</c:v>
                </c:pt>
                <c:pt idx="138">
                  <c:v>5.748640844042466</c:v>
                </c:pt>
                <c:pt idx="139">
                  <c:v>5.737663721194944</c:v>
                </c:pt>
                <c:pt idx="140">
                  <c:v>5.726161133767238</c:v>
                </c:pt>
                <c:pt idx="141">
                  <c:v>5.714103391316462</c:v>
                </c:pt>
                <c:pt idx="142">
                  <c:v>5.70145890285359</c:v>
                </c:pt>
                <c:pt idx="143">
                  <c:v>5.688194046902698</c:v>
                </c:pt>
                <c:pt idx="144">
                  <c:v>5.674273032826174</c:v>
                </c:pt>
                <c:pt idx="145">
                  <c:v>5.65965775294412</c:v>
                </c:pt>
                <c:pt idx="146">
                  <c:v>5.644307624976288</c:v>
                </c:pt>
                <c:pt idx="147">
                  <c:v>5.628179424347167</c:v>
                </c:pt>
                <c:pt idx="148">
                  <c:v>5.61122710590989</c:v>
                </c:pt>
                <c:pt idx="149">
                  <c:v>5.593401614675288</c:v>
                </c:pt>
                <c:pt idx="150">
                  <c:v>5.574650685174985</c:v>
                </c:pt>
                <c:pt idx="151">
                  <c:v>5.554918629144843</c:v>
                </c:pt>
                <c:pt idx="152">
                  <c:v>5.534146111294062</c:v>
                </c:pt>
                <c:pt idx="153">
                  <c:v>5.512269913026463</c:v>
                </c:pt>
                <c:pt idx="154">
                  <c:v>5.489222684107338</c:v>
                </c:pt>
                <c:pt idx="155">
                  <c:v>5.464932682432835</c:v>
                </c:pt>
                <c:pt idx="156">
                  <c:v>5.43932350225267</c:v>
                </c:pt>
                <c:pt idx="157">
                  <c:v>5.41231379144486</c:v>
                </c:pt>
                <c:pt idx="158">
                  <c:v>5.383816958727242</c:v>
                </c:pt>
                <c:pt idx="159">
                  <c:v>5.353740872045513</c:v>
                </c:pt>
                <c:pt idx="160">
                  <c:v>5.321987549792548</c:v>
                </c:pt>
                <c:pt idx="161">
                  <c:v>5.288452847002087</c:v>
                </c:pt>
                <c:pt idx="162">
                  <c:v>5.253026139237836</c:v>
                </c:pt>
                <c:pt idx="163">
                  <c:v>5.21559000756132</c:v>
                </c:pt>
                <c:pt idx="164">
                  <c:v>5.176019928732209</c:v>
                </c:pt>
                <c:pt idx="165">
                  <c:v>5.134183975670257</c:v>
                </c:pt>
                <c:pt idx="166">
                  <c:v>5.089942534205159</c:v>
                </c:pt>
                <c:pt idx="167">
                  <c:v>5.043148043255893</c:v>
                </c:pt>
                <c:pt idx="168">
                  <c:v>4.993644766825328</c:v>
                </c:pt>
                <c:pt idx="169">
                  <c:v>4.941268607569594</c:v>
                </c:pt>
                <c:pt idx="170">
                  <c:v>4.885846973188062</c:v>
                </c:pt>
                <c:pt idx="171">
                  <c:v>4.827198708486618</c:v>
                </c:pt>
                <c:pt idx="172">
                  <c:v>4.765134107657793</c:v>
                </c:pt>
                <c:pt idx="173">
                  <c:v>4.699455023088012</c:v>
                </c:pt>
                <c:pt idx="174">
                  <c:v>4.62995508878387</c:v>
                </c:pt>
                <c:pt idx="175">
                  <c:v>4.556420078286326</c:v>
                </c:pt>
                <c:pt idx="176">
                  <c:v>4.478628418623237</c:v>
                </c:pt>
                <c:pt idx="177">
                  <c:v>4.396351883384374</c:v>
                </c:pt>
                <c:pt idx="178">
                  <c:v>4.309356489281656</c:v>
                </c:pt>
                <c:pt idx="179">
                  <c:v>4.2174036214999</c:v>
                </c:pt>
                <c:pt idx="180">
                  <c:v>4.120251413616911</c:v>
                </c:pt>
                <c:pt idx="181">
                  <c:v>4.017656407770277</c:v>
                </c:pt>
                <c:pt idx="182">
                  <c:v>3.909375519963283</c:v>
                </c:pt>
                <c:pt idx="183">
                  <c:v>3.795168333792494</c:v>
                </c:pt>
                <c:pt idx="184">
                  <c:v>3.674799743374163</c:v>
                </c:pt>
                <c:pt idx="185">
                  <c:v>3.548042962768432</c:v>
                </c:pt>
                <c:pt idx="186">
                  <c:v>3.41468291468048</c:v>
                </c:pt>
                <c:pt idx="187">
                  <c:v>3.27452000571562</c:v>
                </c:pt>
                <c:pt idx="188">
                  <c:v>3.12737428897427</c:v>
                </c:pt>
                <c:pt idx="189">
                  <c:v>2.973090007448484</c:v>
                </c:pt>
                <c:pt idx="190">
                  <c:v>2.811540503656813</c:v>
                </c:pt>
                <c:pt idx="191">
                  <c:v>2.642633472445788</c:v>
                </c:pt>
                <c:pt idx="192">
                  <c:v>2.466316525081988</c:v>
                </c:pt>
                <c:pt idx="193">
                  <c:v>2.282583023939282</c:v>
                </c:pt>
                <c:pt idx="194">
                  <c:v>2.091478138319015</c:v>
                </c:pt>
                <c:pt idx="195">
                  <c:v>1.893105063432622</c:v>
                </c:pt>
                <c:pt idx="196">
                  <c:v>1.687631336165151</c:v>
                </c:pt>
                <c:pt idx="197">
                  <c:v>1.475295172802599</c:v>
                </c:pt>
                <c:pt idx="198">
                  <c:v>1.256411744961602</c:v>
                </c:pt>
                <c:pt idx="199">
                  <c:v>1.031379299950497</c:v>
                </c:pt>
                <c:pt idx="200">
                  <c:v>0.800685019837647</c:v>
                </c:pt>
                <c:pt idx="201">
                  <c:v>0.56491049876734</c:v>
                </c:pt>
                <c:pt idx="202">
                  <c:v>0.32473669949745</c:v>
                </c:pt>
                <c:pt idx="203">
                  <c:v>0.0809482269965817</c:v>
                </c:pt>
                <c:pt idx="204">
                  <c:v>-0.165563271312005</c:v>
                </c:pt>
                <c:pt idx="205">
                  <c:v>-0.413796802307574</c:v>
                </c:pt>
                <c:pt idx="206">
                  <c:v>-0.662641081835262</c:v>
                </c:pt>
                <c:pt idx="207">
                  <c:v>-0.910875247356866</c:v>
                </c:pt>
                <c:pt idx="208">
                  <c:v>-1.157171566132196</c:v>
                </c:pt>
                <c:pt idx="209">
                  <c:v>-1.400100507112941</c:v>
                </c:pt>
                <c:pt idx="210">
                  <c:v>-1.638138561567842</c:v>
                </c:pt>
                <c:pt idx="211">
                  <c:v>-1.869679192230238</c:v>
                </c:pt>
                <c:pt idx="212">
                  <c:v>-2.093047254104976</c:v>
                </c:pt>
                <c:pt idx="213">
                  <c:v>-2.306517152781857</c:v>
                </c:pt>
                <c:pt idx="214">
                  <c:v>-2.508334880347744</c:v>
                </c:pt>
                <c:pt idx="215">
                  <c:v>-2.696743890378495</c:v>
                </c:pt>
                <c:pt idx="216">
                  <c:v>-2.870014542978999</c:v>
                </c:pt>
                <c:pt idx="217">
                  <c:v>-3.026476577030666</c:v>
                </c:pt>
                <c:pt idx="218">
                  <c:v>-3.1645537670369</c:v>
                </c:pt>
                <c:pt idx="219">
                  <c:v>-3.28279962278416</c:v>
                </c:pt>
                <c:pt idx="220">
                  <c:v>-3.379932725479122</c:v>
                </c:pt>
                <c:pt idx="221">
                  <c:v>-3.454870101977403</c:v>
                </c:pt>
                <c:pt idx="222">
                  <c:v>-3.506756955261949</c:v>
                </c:pt>
                <c:pt idx="223">
                  <c:v>-3.5349911222246</c:v>
                </c:pt>
                <c:pt idx="224">
                  <c:v>-3.539240831636295</c:v>
                </c:pt>
                <c:pt idx="225">
                  <c:v>-3.519454679046894</c:v>
                </c:pt>
                <c:pt idx="226">
                  <c:v>-3.475863193299696</c:v>
                </c:pt>
                <c:pt idx="227">
                  <c:v>-3.408971895428234</c:v>
                </c:pt>
                <c:pt idx="228">
                  <c:v>-3.319546287713653</c:v>
                </c:pt>
                <c:pt idx="229">
                  <c:v>-3.208589699665118</c:v>
                </c:pt>
                <c:pt idx="230">
                  <c:v>-3.07731530753648</c:v>
                </c:pt>
                <c:pt idx="231">
                  <c:v>-2.927113899703608</c:v>
                </c:pt>
                <c:pt idx="232">
                  <c:v>-2.759519067073254</c:v>
                </c:pt>
                <c:pt idx="233">
                  <c:v>-2.576171461579124</c:v>
                </c:pt>
                <c:pt idx="234">
                  <c:v>-2.378783609588973</c:v>
                </c:pt>
                <c:pt idx="235">
                  <c:v>-2.169106524622449</c:v>
                </c:pt>
                <c:pt idx="236">
                  <c:v>-1.94889907303095</c:v>
                </c:pt>
                <c:pt idx="237">
                  <c:v>-1.719900743282498</c:v>
                </c:pt>
                <c:pt idx="238">
                  <c:v>-1.483808183731535</c:v>
                </c:pt>
                <c:pt idx="239">
                  <c:v>-1.242255626034625</c:v>
                </c:pt>
                <c:pt idx="240">
                  <c:v>-0.996799113384845</c:v>
                </c:pt>
                <c:pt idx="241">
                  <c:v>-0.748904307995176</c:v>
                </c:pt>
                <c:pt idx="242">
                  <c:v>-0.499937558082036</c:v>
                </c:pt>
                <c:pt idx="243">
                  <c:v>-0.251159854174902</c:v>
                </c:pt>
                <c:pt idx="244">
                  <c:v>-0.00372328900646188</c:v>
                </c:pt>
                <c:pt idx="245">
                  <c:v>0.24133035494277</c:v>
                </c:pt>
                <c:pt idx="246">
                  <c:v>0.483069239686193</c:v>
                </c:pt>
                <c:pt idx="247">
                  <c:v>0.720669641567091</c:v>
                </c:pt>
                <c:pt idx="248">
                  <c:v>0.953412931488517</c:v>
                </c:pt>
                <c:pt idx="249">
                  <c:v>1.18068160212549</c:v>
                </c:pt>
                <c:pt idx="250">
                  <c:v>1.401954543919655</c:v>
                </c:pt>
                <c:pt idx="251">
                  <c:v>1.616801741622776</c:v>
                </c:pt>
                <c:pt idx="252">
                  <c:v>1.824878538283834</c:v>
                </c:pt>
                <c:pt idx="253">
                  <c:v>2.02591959352233</c:v>
                </c:pt>
                <c:pt idx="254">
                  <c:v>2.219732646992118</c:v>
                </c:pt>
                <c:pt idx="255">
                  <c:v>2.406192185163886</c:v>
                </c:pt>
                <c:pt idx="256">
                  <c:v>2.585233099000349</c:v>
                </c:pt>
                <c:pt idx="257">
                  <c:v>2.756844410890466</c:v>
                </c:pt>
                <c:pt idx="258">
                  <c:v>2.921063140663732</c:v>
                </c:pt>
                <c:pt idx="259">
                  <c:v>3.077968372129266</c:v>
                </c:pt>
                <c:pt idx="260">
                  <c:v>3.22767557309664</c:v>
                </c:pt>
                <c:pt idx="261">
                  <c:v>3.37033121313436</c:v>
                </c:pt>
                <c:pt idx="262">
                  <c:v>3.506107714453396</c:v>
                </c:pt>
                <c:pt idx="263">
                  <c:v>3.635198762418891</c:v>
                </c:pt>
                <c:pt idx="264">
                  <c:v>3.757814993492636</c:v>
                </c:pt>
                <c:pt idx="265">
                  <c:v>3.874180070127491</c:v>
                </c:pt>
                <c:pt idx="266">
                  <c:v>3.984527144474651</c:v>
                </c:pt>
                <c:pt idx="267">
                  <c:v>4.089095705914214</c:v>
                </c:pt>
                <c:pt idx="268">
                  <c:v>4.18812880149742</c:v>
                </c:pt>
                <c:pt idx="269">
                  <c:v>4.281870613478535</c:v>
                </c:pt>
                <c:pt idx="270">
                  <c:v>4.370564374233975</c:v>
                </c:pt>
                <c:pt idx="271">
                  <c:v>4.454450595989259</c:v>
                </c:pt>
                <c:pt idx="272">
                  <c:v>4.53376559084362</c:v>
                </c:pt>
                <c:pt idx="273">
                  <c:v>4.608740255500928</c:v>
                </c:pt>
                <c:pt idx="274">
                  <c:v>4.679599094776062</c:v>
                </c:pt>
                <c:pt idx="275">
                  <c:v>4.746559458232307</c:v>
                </c:pt>
                <c:pt idx="276">
                  <c:v>4.809830965093801</c:v>
                </c:pt>
                <c:pt idx="277">
                  <c:v>4.869615093754894</c:v>
                </c:pt>
                <c:pt idx="278">
                  <c:v>4.926104913669774</c:v>
                </c:pt>
                <c:pt idx="279">
                  <c:v>4.979484939054882</c:v>
                </c:pt>
                <c:pt idx="280">
                  <c:v>5.029931085594734</c:v>
                </c:pt>
                <c:pt idx="281">
                  <c:v>5.077610713139933</c:v>
                </c:pt>
                <c:pt idx="282">
                  <c:v>5.122682739172309</c:v>
                </c:pt>
                <c:pt idx="283">
                  <c:v>5.165297809543025</c:v>
                </c:pt>
                <c:pt idx="284">
                  <c:v>5.205598514636205</c:v>
                </c:pt>
                <c:pt idx="285">
                  <c:v>5.24371964065053</c:v>
                </c:pt>
                <c:pt idx="286">
                  <c:v>5.279788447112844</c:v>
                </c:pt>
                <c:pt idx="287">
                  <c:v>5.313924963032537</c:v>
                </c:pt>
                <c:pt idx="288">
                  <c:v>5.346242295273468</c:v>
                </c:pt>
                <c:pt idx="289">
                  <c:v>5.376846943762316</c:v>
                </c:pt>
                <c:pt idx="290">
                  <c:v>5.405839119074316</c:v>
                </c:pt>
                <c:pt idx="291">
                  <c:v>5.433313058746068</c:v>
                </c:pt>
                <c:pt idx="292">
                  <c:v>5.45935733936901</c:v>
                </c:pt>
                <c:pt idx="293">
                  <c:v>5.484055182124504</c:v>
                </c:pt>
                <c:pt idx="294">
                  <c:v>5.507484749942442</c:v>
                </c:pt>
                <c:pt idx="295">
                  <c:v>5.529719434907814</c:v>
                </c:pt>
                <c:pt idx="296">
                  <c:v>5.550828134913503</c:v>
                </c:pt>
                <c:pt idx="297">
                  <c:v>5.570875518870192</c:v>
                </c:pt>
                <c:pt idx="298">
                  <c:v>5.589922280043796</c:v>
                </c:pt>
                <c:pt idx="299">
                  <c:v>5.608025377304111</c:v>
                </c:pt>
                <c:pt idx="300">
                  <c:v>5.625238264241814</c:v>
                </c:pt>
                <c:pt idx="301">
                  <c:v>5.641611106250172</c:v>
                </c:pt>
                <c:pt idx="302">
                  <c:v>5.657190985778077</c:v>
                </c:pt>
                <c:pt idx="303">
                  <c:v>5.672022096046604</c:v>
                </c:pt>
                <c:pt idx="304">
                  <c:v>5.686145923586103</c:v>
                </c:pt>
                <c:pt idx="305">
                  <c:v>5.699601419998573</c:v>
                </c:pt>
                <c:pt idx="306">
                  <c:v>5.712425163383231</c:v>
                </c:pt>
                <c:pt idx="307">
                  <c:v>5.724651509884708</c:v>
                </c:pt>
                <c:pt idx="308">
                  <c:v>5.73631273583519</c:v>
                </c:pt>
                <c:pt idx="309">
                  <c:v>5.747439170965817</c:v>
                </c:pt>
                <c:pt idx="310">
                  <c:v>5.758059323160587</c:v>
                </c:pt>
                <c:pt idx="311">
                  <c:v>5.768199995218887</c:v>
                </c:pt>
                <c:pt idx="312">
                  <c:v>5.777886394082102</c:v>
                </c:pt>
                <c:pt idx="313">
                  <c:v>5.78714223296585</c:v>
                </c:pt>
                <c:pt idx="314">
                  <c:v>5.795989826823816</c:v>
                </c:pt>
                <c:pt idx="315">
                  <c:v>5.804450181551708</c:v>
                </c:pt>
                <c:pt idx="316">
                  <c:v>5.8125430773218</c:v>
                </c:pt>
                <c:pt idx="317">
                  <c:v>5.820287146419584</c:v>
                </c:pt>
                <c:pt idx="318">
                  <c:v>5.82769994593523</c:v>
                </c:pt>
                <c:pt idx="319">
                  <c:v>5.83479802564352</c:v>
                </c:pt>
                <c:pt idx="320">
                  <c:v>5.841596991387354</c:v>
                </c:pt>
                <c:pt idx="321">
                  <c:v>5.848111564261639</c:v>
                </c:pt>
                <c:pt idx="322">
                  <c:v>5.85435563587669</c:v>
                </c:pt>
                <c:pt idx="323">
                  <c:v>5.860342319963326</c:v>
                </c:pt>
                <c:pt idx="324">
                  <c:v>5.866084000565372</c:v>
                </c:pt>
                <c:pt idx="325">
                  <c:v>5.87159237704976</c:v>
                </c:pt>
                <c:pt idx="326">
                  <c:v>5.876878506149552</c:v>
                </c:pt>
                <c:pt idx="327">
                  <c:v>5.881952841241168</c:v>
                </c:pt>
                <c:pt idx="328">
                  <c:v>5.886825269043704</c:v>
                </c:pt>
                <c:pt idx="329">
                  <c:v>5.891505143915819</c:v>
                </c:pt>
                <c:pt idx="330">
                  <c:v>5.896001319913731</c:v>
                </c:pt>
                <c:pt idx="331">
                  <c:v>5.900322180762826</c:v>
                </c:pt>
                <c:pt idx="332">
                  <c:v>5.904475667884973</c:v>
                </c:pt>
                <c:pt idx="333">
                  <c:v>5.908469306613887</c:v>
                </c:pt>
                <c:pt idx="334">
                  <c:v>5.912310230721767</c:v>
                </c:pt>
                <c:pt idx="335">
                  <c:v>5.916005205371883</c:v>
                </c:pt>
                <c:pt idx="336">
                  <c:v>5.919560648603907</c:v>
                </c:pt>
                <c:pt idx="337">
                  <c:v>5.922982651451292</c:v>
                </c:pt>
                <c:pt idx="338">
                  <c:v>5.926276996783112</c:v>
                </c:pt>
                <c:pt idx="339">
                  <c:v>5.929449176956401</c:v>
                </c:pt>
                <c:pt idx="340">
                  <c:v>5.932504410358867</c:v>
                </c:pt>
                <c:pt idx="341">
                  <c:v>5.935447656916535</c:v>
                </c:pt>
                <c:pt idx="342">
                  <c:v>5.938283632635394</c:v>
                </c:pt>
                <c:pt idx="343">
                  <c:v>5.941016823241549</c:v>
                </c:pt>
                <c:pt idx="344">
                  <c:v>5.943651496979733</c:v>
                </c:pt>
                <c:pt idx="345">
                  <c:v>5.946191716625956</c:v>
                </c:pt>
                <c:pt idx="346">
                  <c:v>5.948641350766142</c:v>
                </c:pt>
                <c:pt idx="347">
                  <c:v>5.951004084389034</c:v>
                </c:pt>
                <c:pt idx="348">
                  <c:v>5.953283428838318</c:v>
                </c:pt>
                <c:pt idx="349">
                  <c:v>5.955482731165777</c:v>
                </c:pt>
                <c:pt idx="350">
                  <c:v>5.95760518292442</c:v>
                </c:pt>
                <c:pt idx="351">
                  <c:v>5.959653828437908</c:v>
                </c:pt>
                <c:pt idx="352">
                  <c:v>5.961631572579958</c:v>
                </c:pt>
                <c:pt idx="353">
                  <c:v>5.963541188095327</c:v>
                </c:pt>
                <c:pt idx="354">
                  <c:v>5.965385322491594</c:v>
                </c:pt>
                <c:pt idx="355">
                  <c:v>5.967166504529131</c:v>
                </c:pt>
                <c:pt idx="356">
                  <c:v>5.968887150334748</c:v>
                </c:pt>
                <c:pt idx="357">
                  <c:v>5.970549569162745</c:v>
                </c:pt>
                <c:pt idx="358">
                  <c:v>5.972155968825553</c:v>
                </c:pt>
                <c:pt idx="359">
                  <c:v>5.97370846081463</c:v>
                </c:pt>
                <c:pt idx="360">
                  <c:v>5.975209065130918</c:v>
                </c:pt>
                <c:pt idx="361">
                  <c:v>5.976659714842853</c:v>
                </c:pt>
                <c:pt idx="362">
                  <c:v>5.978062260388757</c:v>
                </c:pt>
                <c:pt idx="363">
                  <c:v>5.9794184736393</c:v>
                </c:pt>
                <c:pt idx="364">
                  <c:v>5.98073005173471</c:v>
                </c:pt>
                <c:pt idx="365">
                  <c:v>5.981998620710445</c:v>
                </c:pt>
                <c:pt idx="366">
                  <c:v>5.98322573892411</c:v>
                </c:pt>
                <c:pt idx="367">
                  <c:v>5.984412900295611</c:v>
                </c:pt>
                <c:pt idx="368">
                  <c:v>5.985561537371771</c:v>
                </c:pt>
                <c:pt idx="369">
                  <c:v>5.986673024225832</c:v>
                </c:pt>
                <c:pt idx="370">
                  <c:v>5.987748679201701</c:v>
                </c:pt>
                <c:pt idx="371">
                  <c:v>5.988789767512066</c:v>
                </c:pt>
                <c:pt idx="372">
                  <c:v>5.989797503699032</c:v>
                </c:pt>
                <c:pt idx="373">
                  <c:v>5.990773053965244</c:v>
                </c:pt>
                <c:pt idx="374">
                  <c:v>5.991717538383124</c:v>
                </c:pt>
                <c:pt idx="375">
                  <c:v>5.9926320329892</c:v>
                </c:pt>
                <c:pt idx="376">
                  <c:v>5.993517571770215</c:v>
                </c:pt>
                <c:pt idx="377">
                  <c:v>5.994375148547167</c:v>
                </c:pt>
                <c:pt idx="378">
                  <c:v>5.995205718763148</c:v>
                </c:pt>
                <c:pt idx="379">
                  <c:v>5.996010201180405</c:v>
                </c:pt>
                <c:pt idx="380">
                  <c:v>5.99678947949176</c:v>
                </c:pt>
                <c:pt idx="381">
                  <c:v>5.997544403851224</c:v>
                </c:pt>
                <c:pt idx="382">
                  <c:v>5.998275792328274</c:v>
                </c:pt>
                <c:pt idx="383">
                  <c:v>5.99898443229006</c:v>
                </c:pt>
                <c:pt idx="384">
                  <c:v>5.999671081715548</c:v>
                </c:pt>
                <c:pt idx="385">
                  <c:v>6.00033647044529</c:v>
                </c:pt>
                <c:pt idx="386">
                  <c:v>6.00098130137039</c:v>
                </c:pt>
                <c:pt idx="387">
                  <c:v>6.00160625156396</c:v>
                </c:pt>
                <c:pt idx="388">
                  <c:v>6.002211973358147</c:v>
                </c:pt>
                <c:pt idx="389">
                  <c:v>6.002799095369734</c:v>
                </c:pt>
                <c:pt idx="390">
                  <c:v>6.003368223476978</c:v>
                </c:pt>
                <c:pt idx="391">
                  <c:v>6.003919941750349</c:v>
                </c:pt>
                <c:pt idx="392">
                  <c:v>6.004454813339595</c:v>
                </c:pt>
                <c:pt idx="393">
                  <c:v>6.0049733813194</c:v>
                </c:pt>
                <c:pt idx="394">
                  <c:v>6.005476169495854</c:v>
                </c:pt>
                <c:pt idx="395">
                  <c:v>6.005963683175746</c:v>
                </c:pt>
                <c:pt idx="396">
                  <c:v>6.006436409900601</c:v>
                </c:pt>
                <c:pt idx="397">
                  <c:v>6.006894820147293</c:v>
                </c:pt>
                <c:pt idx="398">
                  <c:v>6.00733936799694</c:v>
                </c:pt>
                <c:pt idx="399">
                  <c:v>6.007770491773694</c:v>
                </c:pt>
                <c:pt idx="400">
                  <c:v>6.00818861465494</c:v>
                </c:pt>
                <c:pt idx="401">
                  <c:v>6.008594145254356</c:v>
                </c:pt>
                <c:pt idx="402">
                  <c:v>6.008987478179209</c:v>
                </c:pt>
                <c:pt idx="403">
                  <c:v>6.0093689945631</c:v>
                </c:pt>
                <c:pt idx="404">
                  <c:v>6.009739062575457</c:v>
                </c:pt>
                <c:pt idx="405">
                  <c:v>6.01009803790887</c:v>
                </c:pt>
                <c:pt idx="406">
                  <c:v>6.010446264245335</c:v>
                </c:pt>
                <c:pt idx="407">
                  <c:v>6.010784073702488</c:v>
                </c:pt>
                <c:pt idx="408">
                  <c:v>6.011111787260721</c:v>
                </c:pt>
                <c:pt idx="409">
                  <c:v>6.011429715172168</c:v>
                </c:pt>
                <c:pt idx="410">
                  <c:v>6.011738157352358</c:v>
                </c:pt>
                <c:pt idx="411">
                  <c:v>6.012037403755399</c:v>
                </c:pt>
                <c:pt idx="412">
                  <c:v>6.012327734733448</c:v>
                </c:pt>
                <c:pt idx="413">
                  <c:v>6.012609421381194</c:v>
                </c:pt>
                <c:pt idx="414">
                  <c:v>6.012882725866072</c:v>
                </c:pt>
                <c:pt idx="415">
                  <c:v>6.013147901744826</c:v>
                </c:pt>
                <c:pt idx="416">
                  <c:v>6.013405194267072</c:v>
                </c:pt>
                <c:pt idx="417">
                  <c:v>6.013654840666442</c:v>
                </c:pt>
                <c:pt idx="418">
                  <c:v>6.013897070439862</c:v>
                </c:pt>
                <c:pt idx="419">
                  <c:v>6.014132105615482</c:v>
                </c:pt>
                <c:pt idx="420">
                  <c:v>6.014360161009794</c:v>
                </c:pt>
                <c:pt idx="421">
                  <c:v>6.014581444474364</c:v>
                </c:pt>
                <c:pt idx="422">
                  <c:v>6.01479615713265</c:v>
                </c:pt>
                <c:pt idx="423">
                  <c:v>6.015004493607348</c:v>
                </c:pt>
                <c:pt idx="424">
                  <c:v>6.015206642238623</c:v>
                </c:pt>
                <c:pt idx="425">
                  <c:v>6.015402785293656</c:v>
                </c:pt>
                <c:pt idx="426">
                  <c:v>6.015593099167828</c:v>
                </c:pt>
                <c:pt idx="427">
                  <c:v>6.015777754577904</c:v>
                </c:pt>
                <c:pt idx="428">
                  <c:v>6.01595691674753</c:v>
                </c:pt>
                <c:pt idx="429">
                  <c:v>6.01613074558535</c:v>
                </c:pt>
                <c:pt idx="430">
                  <c:v>6.016299395856051</c:v>
                </c:pt>
                <c:pt idx="431">
                  <c:v>6.016463017344548</c:v>
                </c:pt>
                <c:pt idx="432">
                  <c:v>6.016621755013655</c:v>
                </c:pt>
                <c:pt idx="433">
                  <c:v>6.016775749155409</c:v>
                </c:pt>
                <c:pt idx="434">
                  <c:v>6.016925135536301</c:v>
                </c:pt>
                <c:pt idx="435">
                  <c:v>6.017070045536645</c:v>
                </c:pt>
                <c:pt idx="436">
                  <c:v>6.017210606284259</c:v>
                </c:pt>
                <c:pt idx="437">
                  <c:v>6.017346940782652</c:v>
                </c:pt>
                <c:pt idx="438">
                  <c:v>6.017479168033908</c:v>
                </c:pt>
                <c:pt idx="439">
                  <c:v>6.017607403156409</c:v>
                </c:pt>
                <c:pt idx="440">
                  <c:v>6.017731757497558</c:v>
                </c:pt>
                <c:pt idx="441">
                  <c:v>6.017852338741639</c:v>
                </c:pt>
                <c:pt idx="442">
                  <c:v>6.017969251012946</c:v>
                </c:pt>
                <c:pt idx="443">
                  <c:v>6.018082594974281</c:v>
                </c:pt>
                <c:pt idx="444">
                  <c:v>6.018192467920929</c:v>
                </c:pt>
                <c:pt idx="445">
                  <c:v>6.018298963870224</c:v>
                </c:pt>
                <c:pt idx="446">
                  <c:v>6.018402173646749</c:v>
                </c:pt>
                <c:pt idx="447">
                  <c:v>6.018502184963248</c:v>
                </c:pt>
                <c:pt idx="448">
                  <c:v>6.018599082497335</c:v>
                </c:pt>
                <c:pt idx="449">
                  <c:v>6.018692947963977</c:v>
                </c:pt>
                <c:pt idx="450">
                  <c:v>6.018783860183836</c:v>
                </c:pt>
                <c:pt idx="451">
                  <c:v>6.018871895147462</c:v>
                </c:pt>
                <c:pt idx="452">
                  <c:v>6.018957126075316</c:v>
                </c:pt>
                <c:pt idx="453">
                  <c:v>6.019039623473628</c:v>
                </c:pt>
                <c:pt idx="454">
                  <c:v>6.019119455186052</c:v>
                </c:pt>
                <c:pt idx="455">
                  <c:v>6.019196686441023</c:v>
                </c:pt>
                <c:pt idx="456">
                  <c:v>6.019271379894808</c:v>
                </c:pt>
                <c:pt idx="457">
                  <c:v>6.01934359567009</c:v>
                </c:pt>
                <c:pt idx="458">
                  <c:v>6.01941339139</c:v>
                </c:pt>
                <c:pt idx="459">
                  <c:v>6.019480822207427</c:v>
                </c:pt>
                <c:pt idx="460">
                  <c:v>6.019545940829433</c:v>
                </c:pt>
                <c:pt idx="461">
                  <c:v>6.01960879753657</c:v>
                </c:pt>
                <c:pt idx="462">
                  <c:v>6.019669440196827</c:v>
                </c:pt>
                <c:pt idx="463">
                  <c:v>6.019727914273932</c:v>
                </c:pt>
                <c:pt idx="464">
                  <c:v>6.019784262829655</c:v>
                </c:pt>
                <c:pt idx="465">
                  <c:v>6.01983852651972</c:v>
                </c:pt>
                <c:pt idx="466">
                  <c:v>6.019890743582858</c:v>
                </c:pt>
                <c:pt idx="467">
                  <c:v>6.019940949822463</c:v>
                </c:pt>
                <c:pt idx="468">
                  <c:v>6.019989178580202</c:v>
                </c:pt>
                <c:pt idx="469">
                  <c:v>6.020035460700876</c:v>
                </c:pt>
                <c:pt idx="470">
                  <c:v>6.020079824487597</c:v>
                </c:pt>
                <c:pt idx="471">
                  <c:v>6.020122295646275</c:v>
                </c:pt>
                <c:pt idx="472">
                  <c:v>6.020162897218123</c:v>
                </c:pt>
                <c:pt idx="473">
                  <c:v>6.020201649498603</c:v>
                </c:pt>
                <c:pt idx="474">
                  <c:v>6.020238569940879</c:v>
                </c:pt>
                <c:pt idx="475">
                  <c:v>6.020273673041215</c:v>
                </c:pt>
                <c:pt idx="476">
                  <c:v>6.020306970202931</c:v>
                </c:pt>
                <c:pt idx="477">
                  <c:v>6.020338469574288</c:v>
                </c:pt>
                <c:pt idx="478">
                  <c:v>6.020368175853486</c:v>
                </c:pt>
                <c:pt idx="479">
                  <c:v>6.020396090050605</c:v>
                </c:pt>
                <c:pt idx="480">
                  <c:v>6.020422209189999</c:v>
                </c:pt>
              </c:numCache>
            </c:numRef>
          </c:yVal>
          <c:smooth val="1"/>
        </c:ser>
        <c:ser>
          <c:idx val="1"/>
          <c:order val="1"/>
          <c:tx>
            <c:v/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60.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Calc!$Y$4:$Y$23</c:f>
              <c:numCache>
                <c:formatCode>General</c:formatCode>
                <c:ptCount val="20"/>
                <c:pt idx="0">
                  <c:v>20.0</c:v>
                </c:pt>
                <c:pt idx="1">
                  <c:v>25.17850823588335</c:v>
                </c:pt>
                <c:pt idx="2">
                  <c:v>39.90524629937759</c:v>
                </c:pt>
                <c:pt idx="3">
                  <c:v>50.23772863019161</c:v>
                </c:pt>
                <c:pt idx="4">
                  <c:v>79.62143411069945</c:v>
                </c:pt>
                <c:pt idx="5">
                  <c:v>100.2374467254545</c:v>
                </c:pt>
                <c:pt idx="6">
                  <c:v>158.8656469448563</c:v>
                </c:pt>
                <c:pt idx="7">
                  <c:v>200.0</c:v>
                </c:pt>
                <c:pt idx="8">
                  <c:v>316.9786384922227</c:v>
                </c:pt>
                <c:pt idx="9">
                  <c:v>399.052462993776</c:v>
                </c:pt>
                <c:pt idx="10">
                  <c:v>632.455532033676</c:v>
                </c:pt>
                <c:pt idx="11">
                  <c:v>796.214341106995</c:v>
                </c:pt>
                <c:pt idx="12">
                  <c:v>1261.914688960387</c:v>
                </c:pt>
                <c:pt idx="13">
                  <c:v>1588.656469448564</c:v>
                </c:pt>
                <c:pt idx="14">
                  <c:v>2517.850823588335</c:v>
                </c:pt>
                <c:pt idx="15">
                  <c:v>3169.786384922231</c:v>
                </c:pt>
                <c:pt idx="16">
                  <c:v>5023.772863019161</c:v>
                </c:pt>
                <c:pt idx="17">
                  <c:v>6324.555320336765</c:v>
                </c:pt>
                <c:pt idx="18">
                  <c:v>10023.74467254545</c:v>
                </c:pt>
                <c:pt idx="19">
                  <c:v>12619.14688960386</c:v>
                </c:pt>
              </c:numCache>
            </c:numRef>
          </c:xVal>
          <c:yVal>
            <c:numRef>
              <c:f>Calc!$Z$4:$Z$23</c:f>
              <c:numCache>
                <c:formatCode>General</c:formatCode>
                <c:ptCount val="20"/>
                <c:pt idx="0">
                  <c:v>-180.0</c:v>
                </c:pt>
                <c:pt idx="1">
                  <c:v>-180.0</c:v>
                </c:pt>
                <c:pt idx="2">
                  <c:v>-180.0</c:v>
                </c:pt>
                <c:pt idx="3">
                  <c:v>-180.0</c:v>
                </c:pt>
                <c:pt idx="4">
                  <c:v>-180.0</c:v>
                </c:pt>
                <c:pt idx="5">
                  <c:v>-180.0</c:v>
                </c:pt>
                <c:pt idx="6">
                  <c:v>-180.0</c:v>
                </c:pt>
                <c:pt idx="7">
                  <c:v>-180.0</c:v>
                </c:pt>
                <c:pt idx="8">
                  <c:v>-180.0</c:v>
                </c:pt>
                <c:pt idx="9">
                  <c:v>-180.0</c:v>
                </c:pt>
                <c:pt idx="10">
                  <c:v>-180.0</c:v>
                </c:pt>
                <c:pt idx="11">
                  <c:v>-180.0</c:v>
                </c:pt>
                <c:pt idx="12">
                  <c:v>-180.0</c:v>
                </c:pt>
                <c:pt idx="13">
                  <c:v>-180.0</c:v>
                </c:pt>
                <c:pt idx="14">
                  <c:v>-180.0</c:v>
                </c:pt>
                <c:pt idx="15">
                  <c:v>-180.0</c:v>
                </c:pt>
                <c:pt idx="16">
                  <c:v>-180.0</c:v>
                </c:pt>
                <c:pt idx="17">
                  <c:v>-180.0</c:v>
                </c:pt>
                <c:pt idx="18">
                  <c:v>-180.0</c:v>
                </c:pt>
                <c:pt idx="19">
                  <c:v>-180.0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2007168"/>
        <c:axId val="-2003434240"/>
      </c:scatterChart>
      <c:valAx>
        <c:axId val="1842007168"/>
        <c:scaling>
          <c:logBase val="2.0"/>
          <c:orientation val="minMax"/>
          <c:max val="20000.0"/>
          <c:min val="15.6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03434240"/>
        <c:crosses val="autoZero"/>
        <c:crossBetween val="midCat"/>
        <c:majorUnit val="2.0"/>
      </c:valAx>
      <c:valAx>
        <c:axId val="-2003434240"/>
        <c:scaling>
          <c:orientation val="minMax"/>
          <c:max val="12.0"/>
          <c:min val="-12.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2007168"/>
        <c:crosses val="autoZero"/>
        <c:crossBetween val="midCat"/>
        <c:majorUnit val="6.0"/>
        <c:minorUnit val="3.0"/>
      </c:valAx>
      <c:spPr>
        <a:blipFill dpi="0" rotWithShape="1">
          <a:blip xmlns:r="http://schemas.openxmlformats.org/officeDocument/2006/relationships" r:embed="rId3"/>
          <a:srcRect/>
          <a:tile tx="0" ty="0" sx="100000" sy="100000" flip="none" algn="tl"/>
        </a:blipFill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C3D69B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image" Target="../media/image2.png"/><Relationship Id="rId5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15</xdr:col>
      <xdr:colOff>0</xdr:colOff>
      <xdr:row>12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13</xdr:row>
      <xdr:rowOff>0</xdr:rowOff>
    </xdr:from>
    <xdr:to>
      <xdr:col>15</xdr:col>
      <xdr:colOff>0</xdr:colOff>
      <xdr:row>24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15</xdr:col>
      <xdr:colOff>0</xdr:colOff>
      <xdr:row>36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32</xdr:row>
      <xdr:rowOff>0</xdr:rowOff>
    </xdr:from>
    <xdr:to>
      <xdr:col>4</xdr:col>
      <xdr:colOff>0</xdr:colOff>
      <xdr:row>44</xdr:row>
      <xdr:rowOff>38100</xdr:rowOff>
    </xdr:to>
    <xdr:pic>
      <xdr:nvPicPr>
        <xdr:cNvPr id="7" name="Picture 6" descr="logo_fase_ins.png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451600"/>
          <a:ext cx="2476500" cy="24765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15</xdr:col>
      <xdr:colOff>0</xdr:colOff>
      <xdr:row>48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merlijnvanveen.nl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48"/>
  <sheetViews>
    <sheetView tabSelected="1" workbookViewId="0">
      <selection activeCell="D4" sqref="D4"/>
    </sheetView>
  </sheetViews>
  <sheetFormatPr baseColWidth="10" defaultRowHeight="16" x14ac:dyDescent="0.2"/>
  <cols>
    <col min="1" max="16384" width="10.83203125" style="17"/>
  </cols>
  <sheetData>
    <row r="2" spans="2:24" x14ac:dyDescent="0.2">
      <c r="B2" s="23" t="s">
        <v>49</v>
      </c>
      <c r="C2" s="22"/>
      <c r="D2" s="22"/>
      <c r="F2" s="18"/>
      <c r="P2"/>
      <c r="Q2"/>
      <c r="R2"/>
      <c r="S2"/>
      <c r="T2"/>
      <c r="U2"/>
      <c r="V2"/>
      <c r="W2"/>
      <c r="X2"/>
    </row>
    <row r="3" spans="2:24" x14ac:dyDescent="0.2">
      <c r="B3" s="24"/>
      <c r="C3" s="19"/>
      <c r="D3" s="19"/>
      <c r="F3" s="18"/>
      <c r="G3" s="18"/>
      <c r="P3"/>
      <c r="Q3"/>
      <c r="R3"/>
      <c r="S3"/>
      <c r="T3"/>
      <c r="U3"/>
      <c r="V3"/>
      <c r="W3"/>
      <c r="X3"/>
    </row>
    <row r="4" spans="2:24" ht="18" x14ac:dyDescent="0.25">
      <c r="B4" s="24" t="s">
        <v>37</v>
      </c>
      <c r="C4" s="19"/>
      <c r="D4" s="35">
        <v>500</v>
      </c>
      <c r="F4" s="18"/>
      <c r="P4"/>
      <c r="Q4"/>
      <c r="R4"/>
      <c r="S4"/>
      <c r="T4"/>
      <c r="U4"/>
      <c r="V4"/>
      <c r="W4"/>
      <c r="X4"/>
    </row>
    <row r="5" spans="2:24" x14ac:dyDescent="0.2">
      <c r="B5" s="24"/>
      <c r="C5" s="19"/>
      <c r="D5" s="21"/>
      <c r="F5" s="18"/>
      <c r="G5" s="18"/>
      <c r="P5"/>
      <c r="Q5"/>
      <c r="R5"/>
      <c r="S5"/>
      <c r="T5"/>
      <c r="U5"/>
      <c r="V5"/>
      <c r="W5"/>
      <c r="X5"/>
    </row>
    <row r="6" spans="2:24" x14ac:dyDescent="0.2">
      <c r="B6" s="24" t="s">
        <v>48</v>
      </c>
      <c r="C6" s="19"/>
      <c r="D6" s="36">
        <v>-1</v>
      </c>
      <c r="F6" s="18"/>
      <c r="G6" s="18"/>
      <c r="P6"/>
      <c r="Q6"/>
      <c r="R6"/>
      <c r="S6"/>
      <c r="T6"/>
      <c r="U6"/>
      <c r="V6"/>
      <c r="W6"/>
      <c r="X6"/>
    </row>
    <row r="7" spans="2:24" x14ac:dyDescent="0.2">
      <c r="B7" s="24"/>
      <c r="C7" s="19"/>
      <c r="D7" s="21"/>
      <c r="F7" s="18"/>
      <c r="G7" s="18"/>
      <c r="P7"/>
      <c r="Q7"/>
      <c r="R7"/>
      <c r="S7"/>
      <c r="T7"/>
      <c r="U7"/>
      <c r="V7"/>
      <c r="W7"/>
      <c r="X7"/>
    </row>
    <row r="8" spans="2:24" ht="18" x14ac:dyDescent="0.25">
      <c r="B8" s="24" t="s">
        <v>51</v>
      </c>
      <c r="C8" s="19"/>
      <c r="D8" s="37">
        <v>1</v>
      </c>
      <c r="F8" s="18"/>
      <c r="P8"/>
      <c r="Q8"/>
      <c r="R8"/>
      <c r="S8"/>
      <c r="T8"/>
      <c r="U8"/>
      <c r="V8"/>
      <c r="W8"/>
      <c r="X8"/>
    </row>
    <row r="9" spans="2:24" x14ac:dyDescent="0.2">
      <c r="B9" s="24"/>
      <c r="C9" s="19"/>
      <c r="D9" s="21"/>
      <c r="F9" s="18"/>
      <c r="G9" s="18"/>
      <c r="P9"/>
      <c r="Q9"/>
      <c r="R9"/>
      <c r="S9"/>
      <c r="T9"/>
      <c r="U9"/>
      <c r="V9"/>
      <c r="W9"/>
      <c r="X9"/>
    </row>
    <row r="10" spans="2:24" x14ac:dyDescent="0.2">
      <c r="B10" s="24" t="s">
        <v>46</v>
      </c>
      <c r="C10" s="19"/>
      <c r="D10" s="38">
        <v>0</v>
      </c>
      <c r="F10" s="18"/>
      <c r="P10"/>
      <c r="Q10"/>
      <c r="R10"/>
      <c r="S10"/>
      <c r="T10"/>
      <c r="U10"/>
      <c r="V10"/>
      <c r="W10"/>
      <c r="X10"/>
    </row>
    <row r="11" spans="2:24" x14ac:dyDescent="0.2">
      <c r="B11" s="19"/>
      <c r="C11" s="19"/>
      <c r="D11" s="21"/>
      <c r="P11"/>
      <c r="Q11"/>
      <c r="R11"/>
      <c r="S11"/>
      <c r="T11"/>
      <c r="U11"/>
      <c r="V11"/>
      <c r="W11"/>
      <c r="X11"/>
    </row>
    <row r="12" spans="2:24" x14ac:dyDescent="0.2">
      <c r="B12" s="24" t="s">
        <v>56</v>
      </c>
      <c r="C12" s="19"/>
      <c r="D12" s="37">
        <v>1</v>
      </c>
      <c r="P12"/>
      <c r="Q12"/>
      <c r="R12"/>
      <c r="S12"/>
      <c r="T12"/>
      <c r="U12"/>
      <c r="V12"/>
      <c r="W12"/>
      <c r="X12"/>
    </row>
    <row r="13" spans="2:24" x14ac:dyDescent="0.2">
      <c r="B13" s="19"/>
      <c r="C13" s="19"/>
      <c r="D13" s="19"/>
      <c r="P13"/>
      <c r="Q13"/>
      <c r="R13"/>
      <c r="S13"/>
      <c r="T13"/>
      <c r="U13"/>
      <c r="V13"/>
      <c r="W13"/>
      <c r="X13"/>
    </row>
    <row r="14" spans="2:24" x14ac:dyDescent="0.2">
      <c r="B14" s="24" t="s">
        <v>65</v>
      </c>
      <c r="C14" s="19"/>
      <c r="D14" s="38">
        <v>0</v>
      </c>
      <c r="P14"/>
      <c r="Q14"/>
      <c r="R14"/>
      <c r="S14"/>
      <c r="T14"/>
      <c r="U14"/>
      <c r="V14"/>
      <c r="W14"/>
      <c r="X14"/>
    </row>
    <row r="15" spans="2:24" x14ac:dyDescent="0.2">
      <c r="P15"/>
      <c r="Q15"/>
      <c r="R15"/>
      <c r="S15"/>
      <c r="T15"/>
      <c r="U15"/>
      <c r="V15"/>
      <c r="W15"/>
      <c r="X15"/>
    </row>
    <row r="16" spans="2:24" x14ac:dyDescent="0.2">
      <c r="B16" s="26" t="s">
        <v>77</v>
      </c>
      <c r="C16" s="43" t="s">
        <v>79</v>
      </c>
      <c r="D16" s="44">
        <v>0</v>
      </c>
      <c r="P16"/>
      <c r="Q16"/>
      <c r="R16"/>
      <c r="S16"/>
      <c r="T16"/>
      <c r="U16"/>
      <c r="V16"/>
      <c r="W16"/>
      <c r="X16"/>
    </row>
    <row r="17" spans="2:24" x14ac:dyDescent="0.2">
      <c r="B17" s="19"/>
      <c r="C17" s="19"/>
      <c r="D17" s="19"/>
      <c r="P17"/>
      <c r="Q17"/>
      <c r="R17"/>
      <c r="S17"/>
      <c r="T17"/>
      <c r="U17"/>
      <c r="V17"/>
      <c r="W17"/>
      <c r="X17"/>
    </row>
    <row r="18" spans="2:24" ht="18" x14ac:dyDescent="0.25">
      <c r="B18" s="24" t="s">
        <v>50</v>
      </c>
      <c r="C18" s="39">
        <v>500</v>
      </c>
      <c r="D18" s="20">
        <f>C18^D14*(2^-D6*D24)^Calc!V8</f>
        <v>707.10678118654755</v>
      </c>
      <c r="P18"/>
      <c r="Q18"/>
      <c r="R18"/>
      <c r="S18"/>
      <c r="T18"/>
      <c r="U18"/>
      <c r="V18"/>
      <c r="W18"/>
      <c r="X18"/>
    </row>
    <row r="19" spans="2:24" x14ac:dyDescent="0.2">
      <c r="B19" s="24"/>
      <c r="C19" s="19"/>
      <c r="D19" s="21"/>
      <c r="P19"/>
      <c r="Q19"/>
      <c r="R19"/>
      <c r="S19"/>
      <c r="T19"/>
      <c r="U19"/>
      <c r="V19"/>
      <c r="W19"/>
      <c r="X19"/>
    </row>
    <row r="20" spans="2:24" ht="18" x14ac:dyDescent="0.25">
      <c r="B20" s="24" t="s">
        <v>52</v>
      </c>
      <c r="C20" s="40">
        <v>1</v>
      </c>
      <c r="D20" s="25">
        <f>APF_A!B4</f>
        <v>1</v>
      </c>
      <c r="P20"/>
      <c r="Q20"/>
      <c r="R20"/>
      <c r="S20"/>
      <c r="T20"/>
      <c r="U20"/>
      <c r="V20"/>
      <c r="W20"/>
      <c r="X20"/>
    </row>
    <row r="21" spans="2:24" x14ac:dyDescent="0.2">
      <c r="P21"/>
      <c r="Q21"/>
      <c r="R21"/>
      <c r="S21"/>
      <c r="T21"/>
      <c r="U21"/>
      <c r="V21"/>
      <c r="W21"/>
      <c r="X21"/>
    </row>
    <row r="22" spans="2:24" x14ac:dyDescent="0.2">
      <c r="B22" s="27" t="s">
        <v>78</v>
      </c>
      <c r="C22" s="42" t="s">
        <v>79</v>
      </c>
      <c r="D22" s="44">
        <v>0</v>
      </c>
      <c r="P22"/>
      <c r="Q22"/>
      <c r="R22"/>
      <c r="S22"/>
      <c r="T22"/>
      <c r="U22"/>
      <c r="V22"/>
      <c r="W22"/>
      <c r="X22"/>
    </row>
    <row r="23" spans="2:24" x14ac:dyDescent="0.2">
      <c r="B23" s="19"/>
      <c r="C23" s="19"/>
      <c r="D23" s="21"/>
      <c r="P23"/>
      <c r="Q23"/>
      <c r="R23"/>
      <c r="S23"/>
      <c r="T23"/>
      <c r="U23"/>
      <c r="V23"/>
      <c r="W23"/>
      <c r="X23"/>
    </row>
    <row r="24" spans="2:24" ht="18" x14ac:dyDescent="0.25">
      <c r="B24" s="24" t="s">
        <v>50</v>
      </c>
      <c r="C24" s="39">
        <v>500</v>
      </c>
      <c r="D24" s="20">
        <f>C24^D14*(SQRT(D4^2/2^-D6))^Calc!V8</f>
        <v>353.55339059327378</v>
      </c>
      <c r="P24"/>
      <c r="Q24"/>
      <c r="R24"/>
      <c r="S24"/>
      <c r="T24"/>
      <c r="U24"/>
      <c r="V24"/>
      <c r="W24"/>
      <c r="X24"/>
    </row>
    <row r="25" spans="2:24" x14ac:dyDescent="0.2">
      <c r="B25" s="19"/>
      <c r="C25" s="19"/>
      <c r="D25" s="21"/>
      <c r="P25"/>
      <c r="Q25"/>
      <c r="R25"/>
      <c r="S25"/>
      <c r="T25"/>
      <c r="U25"/>
      <c r="V25"/>
      <c r="W25"/>
      <c r="X25"/>
    </row>
    <row r="26" spans="2:24" ht="18" x14ac:dyDescent="0.25">
      <c r="B26" s="24" t="s">
        <v>52</v>
      </c>
      <c r="C26" s="40">
        <v>1</v>
      </c>
      <c r="D26" s="25">
        <f>APF_B!B4</f>
        <v>1</v>
      </c>
      <c r="P26"/>
      <c r="Q26"/>
      <c r="R26"/>
      <c r="S26"/>
      <c r="T26"/>
      <c r="U26"/>
      <c r="V26"/>
      <c r="W26"/>
      <c r="X26"/>
    </row>
    <row r="27" spans="2:24" x14ac:dyDescent="0.2">
      <c r="P27"/>
      <c r="Q27"/>
      <c r="R27"/>
      <c r="S27"/>
      <c r="T27"/>
      <c r="U27"/>
      <c r="V27"/>
      <c r="W27"/>
      <c r="X27"/>
    </row>
    <row r="28" spans="2:24" x14ac:dyDescent="0.2">
      <c r="B28" s="32" t="s">
        <v>57</v>
      </c>
      <c r="C28" s="31" t="s">
        <v>59</v>
      </c>
      <c r="D28" s="31"/>
      <c r="P28"/>
      <c r="Q28"/>
      <c r="R28"/>
      <c r="S28"/>
      <c r="T28"/>
      <c r="U28"/>
      <c r="V28"/>
      <c r="W28"/>
      <c r="X28"/>
    </row>
    <row r="29" spans="2:24" x14ac:dyDescent="0.2">
      <c r="B29" s="31"/>
      <c r="C29" s="31" t="s">
        <v>58</v>
      </c>
      <c r="D29" s="31"/>
      <c r="P29"/>
      <c r="Q29"/>
      <c r="R29"/>
      <c r="S29"/>
      <c r="T29"/>
      <c r="U29"/>
      <c r="V29"/>
      <c r="W29"/>
      <c r="X29"/>
    </row>
    <row r="30" spans="2:24" x14ac:dyDescent="0.2">
      <c r="B30" s="33" t="s">
        <v>60</v>
      </c>
      <c r="C30" s="31" t="s">
        <v>61</v>
      </c>
      <c r="D30" s="31"/>
      <c r="P30"/>
      <c r="Q30"/>
      <c r="R30"/>
      <c r="S30"/>
      <c r="T30"/>
      <c r="U30"/>
      <c r="V30"/>
      <c r="W30"/>
      <c r="X30"/>
    </row>
    <row r="31" spans="2:24" x14ac:dyDescent="0.2">
      <c r="B31" s="34" t="s">
        <v>62</v>
      </c>
      <c r="C31" s="31" t="s">
        <v>63</v>
      </c>
      <c r="D31" s="31"/>
      <c r="P31"/>
      <c r="Q31"/>
      <c r="R31"/>
      <c r="S31"/>
      <c r="T31"/>
      <c r="U31"/>
      <c r="V31"/>
      <c r="W31"/>
      <c r="X31"/>
    </row>
    <row r="32" spans="2:24" x14ac:dyDescent="0.2">
      <c r="P32"/>
      <c r="Q32"/>
      <c r="R32"/>
      <c r="S32"/>
      <c r="T32"/>
      <c r="U32"/>
      <c r="V32"/>
      <c r="W32"/>
      <c r="X32"/>
    </row>
    <row r="33" spans="2:4" x14ac:dyDescent="0.2">
      <c r="B33" s="28"/>
      <c r="C33" s="28"/>
      <c r="D33" s="28"/>
    </row>
    <row r="34" spans="2:4" x14ac:dyDescent="0.2">
      <c r="B34" s="28"/>
      <c r="C34" s="28"/>
      <c r="D34" s="28"/>
    </row>
    <row r="35" spans="2:4" x14ac:dyDescent="0.2">
      <c r="B35" s="28"/>
      <c r="C35" s="28"/>
      <c r="D35" s="28"/>
    </row>
    <row r="36" spans="2:4" x14ac:dyDescent="0.2">
      <c r="B36" s="28"/>
      <c r="C36" s="28"/>
      <c r="D36" s="28"/>
    </row>
    <row r="37" spans="2:4" x14ac:dyDescent="0.2">
      <c r="B37" s="28"/>
      <c r="C37" s="28"/>
      <c r="D37" s="28"/>
    </row>
    <row r="38" spans="2:4" x14ac:dyDescent="0.2">
      <c r="B38" s="28"/>
      <c r="C38" s="28"/>
      <c r="D38" s="28"/>
    </row>
    <row r="39" spans="2:4" x14ac:dyDescent="0.2">
      <c r="B39" s="28"/>
      <c r="C39" s="28"/>
      <c r="D39" s="28"/>
    </row>
    <row r="40" spans="2:4" x14ac:dyDescent="0.2">
      <c r="B40" s="28"/>
      <c r="C40" s="28"/>
      <c r="D40" s="28"/>
    </row>
    <row r="41" spans="2:4" x14ac:dyDescent="0.2">
      <c r="B41" s="28"/>
      <c r="C41" s="28"/>
      <c r="D41" s="28"/>
    </row>
    <row r="42" spans="2:4" x14ac:dyDescent="0.2">
      <c r="B42" s="28"/>
      <c r="C42" s="28"/>
      <c r="D42" s="28"/>
    </row>
    <row r="43" spans="2:4" x14ac:dyDescent="0.2">
      <c r="B43" s="28"/>
      <c r="C43" s="28"/>
      <c r="D43" s="28"/>
    </row>
    <row r="44" spans="2:4" x14ac:dyDescent="0.2">
      <c r="B44" s="28"/>
      <c r="C44" s="28"/>
      <c r="D44" s="28"/>
    </row>
    <row r="45" spans="2:4" x14ac:dyDescent="0.2">
      <c r="B45" s="28"/>
      <c r="C45" s="28"/>
      <c r="D45" s="28"/>
    </row>
    <row r="46" spans="2:4" x14ac:dyDescent="0.2">
      <c r="B46" s="29" t="s">
        <v>55</v>
      </c>
      <c r="C46" s="28"/>
      <c r="D46" s="28"/>
    </row>
    <row r="47" spans="2:4" x14ac:dyDescent="0.2">
      <c r="B47" s="29" t="s">
        <v>53</v>
      </c>
      <c r="C47" s="28"/>
      <c r="D47" s="28"/>
    </row>
    <row r="48" spans="2:4" x14ac:dyDescent="0.2">
      <c r="B48" s="30" t="s">
        <v>54</v>
      </c>
      <c r="C48" s="28"/>
      <c r="D48" s="28"/>
    </row>
  </sheetData>
  <sheetProtection password="C78D" sheet="1" objects="1" scenarios="1" selectLockedCells="1"/>
  <hyperlinks>
    <hyperlink ref="B48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 enableFormatConditionsCalculation="0"/>
  <dimension ref="A1:AI488"/>
  <sheetViews>
    <sheetView workbookViewId="0"/>
  </sheetViews>
  <sheetFormatPr baseColWidth="10" defaultColWidth="8.83203125" defaultRowHeight="15" x14ac:dyDescent="0.2"/>
  <cols>
    <col min="1" max="1" width="8.83203125" style="1"/>
    <col min="2" max="2" width="18.5" style="1" customWidth="1"/>
    <col min="3" max="4" width="8.83203125" style="1"/>
    <col min="5" max="5" width="9" style="1" bestFit="1" customWidth="1"/>
    <col min="6" max="7" width="8.83203125" style="1"/>
    <col min="8" max="10" width="9" style="1" bestFit="1" customWidth="1"/>
    <col min="11" max="11" width="10.1640625" style="1" bestFit="1" customWidth="1"/>
    <col min="12" max="16" width="9" style="1" bestFit="1" customWidth="1"/>
    <col min="18" max="20" width="8.83203125" style="1"/>
    <col min="21" max="21" width="11.33203125" style="1" customWidth="1"/>
    <col min="22" max="22" width="19.83203125" style="1" customWidth="1"/>
    <col min="23" max="25" width="10.5" style="1" bestFit="1" customWidth="1"/>
    <col min="26" max="26" width="17.6640625" style="1" bestFit="1" customWidth="1"/>
    <col min="27" max="27" width="8.83203125" style="1"/>
    <col min="28" max="28" width="18" style="1" bestFit="1" customWidth="1"/>
    <col min="29" max="29" width="10.5" style="1" bestFit="1" customWidth="1"/>
    <col min="30" max="31" width="17.6640625" style="1" bestFit="1" customWidth="1"/>
    <col min="32" max="33" width="8.83203125" style="1"/>
    <col min="34" max="35" width="17.6640625" style="1" bestFit="1" customWidth="1"/>
    <col min="36" max="16384" width="8.83203125" style="1"/>
  </cols>
  <sheetData>
    <row r="1" spans="1:35" x14ac:dyDescent="0.2">
      <c r="Q1" s="1"/>
      <c r="Y1" s="1" t="s">
        <v>4</v>
      </c>
      <c r="Z1" s="2">
        <v>1</v>
      </c>
      <c r="AA1" s="1" t="s">
        <v>7</v>
      </c>
      <c r="AB1" s="3">
        <f>(1+COS($AB$4))/2</f>
        <v>0.99986614089612491</v>
      </c>
      <c r="AC1" s="1" t="s">
        <v>14</v>
      </c>
      <c r="AD1" s="2">
        <f>Z2^2-4*Z1*Z3</f>
        <v>-2.3414607331950332E-2</v>
      </c>
      <c r="AE1" s="2">
        <f>B16^2-4*B15*B17</f>
        <v>-2.3414607331946335E-2</v>
      </c>
      <c r="AG1" s="1" t="s">
        <v>20</v>
      </c>
      <c r="AH1" s="2">
        <f>IF(AD1&lt;0,AD5,AD2)</f>
        <v>0.95173587611981003</v>
      </c>
      <c r="AI1" s="2">
        <f>IF(AD1&lt;0,AD5,AD2)</f>
        <v>0.95173587611981003</v>
      </c>
    </row>
    <row r="2" spans="1:35" x14ac:dyDescent="0.2">
      <c r="A2" s="1" t="s">
        <v>28</v>
      </c>
      <c r="B2" s="4"/>
      <c r="I2" s="5" t="s">
        <v>1</v>
      </c>
      <c r="J2" s="6" t="s">
        <v>12</v>
      </c>
      <c r="K2" s="6" t="s">
        <v>11</v>
      </c>
      <c r="L2" s="6" t="s">
        <v>13</v>
      </c>
      <c r="M2" s="6" t="s">
        <v>29</v>
      </c>
      <c r="N2" s="6" t="s">
        <v>29</v>
      </c>
      <c r="O2" s="6" t="s">
        <v>30</v>
      </c>
      <c r="P2" s="6" t="s">
        <v>35</v>
      </c>
      <c r="Q2" s="1"/>
      <c r="Y2" s="1" t="s">
        <v>5</v>
      </c>
      <c r="Z2" s="2">
        <f>ROUND(-B12,14)</f>
        <v>-1.9034717522396201</v>
      </c>
      <c r="AA2" s="1" t="s">
        <v>8</v>
      </c>
      <c r="AB2" s="3">
        <f>1+COS($AB$4)</f>
        <v>1.9997322817922498</v>
      </c>
      <c r="AC2" s="1" t="s">
        <v>15</v>
      </c>
      <c r="AD2" s="2" t="e">
        <f>(-Z2-SQRT(AD1))/2*Z1</f>
        <v>#NUM!</v>
      </c>
      <c r="AE2" s="2" t="e">
        <f>(-B16-SQRT(AE1))/2*B15</f>
        <v>#NUM!</v>
      </c>
      <c r="AH2" s="2">
        <f>IF(AD1&lt;0,AD6,0)</f>
        <v>7.6509161758495189E-2</v>
      </c>
      <c r="AI2" s="2">
        <f>IF(AD1&lt;0,-AD6,0)</f>
        <v>-7.6509161758495189E-2</v>
      </c>
    </row>
    <row r="3" spans="1:35" x14ac:dyDescent="0.2">
      <c r="A3" s="1" t="s">
        <v>22</v>
      </c>
      <c r="B3" s="7">
        <f>Dashboard!D18</f>
        <v>707.10678118654755</v>
      </c>
      <c r="C3" s="1" t="s">
        <v>0</v>
      </c>
      <c r="I3" s="8" t="s">
        <v>0</v>
      </c>
      <c r="L3" s="6" t="s">
        <v>2</v>
      </c>
      <c r="M3" s="8" t="s">
        <v>32</v>
      </c>
      <c r="N3" s="8" t="s">
        <v>33</v>
      </c>
      <c r="O3" s="8" t="s">
        <v>31</v>
      </c>
      <c r="Q3" s="1"/>
      <c r="Y3" s="1" t="s">
        <v>6</v>
      </c>
      <c r="Z3" s="2">
        <f>ROUND(-B13,14)</f>
        <v>0.91165482972653</v>
      </c>
      <c r="AA3" s="1" t="s">
        <v>9</v>
      </c>
      <c r="AB3" s="3">
        <f>(1+COS($AB$4))/2</f>
        <v>0.99986614089612491</v>
      </c>
      <c r="AC3" s="1" t="s">
        <v>16</v>
      </c>
      <c r="AD3" s="2" t="e">
        <f>(-Z2-SQRT(AD1))/2*Z1</f>
        <v>#NUM!</v>
      </c>
      <c r="AE3" s="2" t="e">
        <f>(-B16-SQRT(AE1))/2*B15</f>
        <v>#NUM!</v>
      </c>
    </row>
    <row r="4" spans="1:35" ht="16" x14ac:dyDescent="0.2">
      <c r="A4" s="1" t="s">
        <v>23</v>
      </c>
      <c r="B4" s="7">
        <f>(Dashboard!D8*APF_A!E4)^Calc!V8*Dashboard!C20^Dashboard!D14</f>
        <v>1</v>
      </c>
      <c r="D4" s="1" t="s">
        <v>47</v>
      </c>
      <c r="E4" s="17">
        <f>SQRT(Dashboard!D12)^Dashboard!D10</f>
        <v>1</v>
      </c>
      <c r="H4" s="1">
        <v>0</v>
      </c>
      <c r="I4" s="9">
        <f t="shared" ref="I4:I67" si="0">20*10^(H4/160)</f>
        <v>20</v>
      </c>
      <c r="J4" s="1">
        <f t="shared" ref="J4:J67" si="1">2*PI()*I4/$B$6</f>
        <v>2.6179938779914941E-3</v>
      </c>
      <c r="K4" s="9">
        <f t="shared" ref="K4:K67" si="2">4*SIN(J4/2)^2</f>
        <v>6.8538880305489363E-6</v>
      </c>
      <c r="L4" s="10">
        <f t="shared" ref="L4:L67" si="3">10*LOG10(($B$15+$B$16+$B$17)^2 + ( $B$15*$B$17*K4 - ($B$16*($B$15+$B$17) + 4*$B$15*$B$17) )*K4 )  - 10*LOG10( (1+$Z$2+$Z$3)^2 + ( 1*$Z$3*K4 - ($Z$2*(1+$Z$3) + 4*1*$Z$3) )*K4)</f>
        <v>-1.0658141036401503E-12</v>
      </c>
      <c r="M4" s="1">
        <f t="shared" ref="M4:M67" si="4">ATAN2( ( $Z$1+$Z$2*$AB$2+$Z$3*$AB$3+ ($Z$1*$AB$2+$Z$2*(1+$AB$3)+$Z$3*$AB$2)*COS(J4)+ ($Z$1*$AB$3+$Z$3)*COS(2*J4) ) / ( 1+$AB$2*$AB$2+$AB$3*$AB$3+ 2* ( ($AB$2+$AB$2*$AB$3)*COS(J4)+ $AB$3*COS(2*J4) ) ),( ($Z$2-$Z$1*$AB$2+$Z$3*$AB$2-$Z$2*$AB$3+ 2*(-$Z$1*$AB$3+$Z$3)*COS(J4) )*SIN(J4) / ( 1+$AB$2*$AB$2+$AB$3*$AB$3+ 2*($AB$2 + $AB$2*$AB$3)*COS(J4)+ 2*$AB$3*COS(2*J4) ) ))*2</f>
        <v>-5.6558119398537325E-2</v>
      </c>
      <c r="N4" s="1">
        <f t="shared" ref="N4:N67" si="5">DEGREES(M4)+360</f>
        <v>356.75945846126683</v>
      </c>
      <c r="O4" s="11"/>
      <c r="P4" s="1">
        <f t="shared" ref="P4:P67" si="6">IF(N4&gt;180,N4-360,N4)</f>
        <v>-3.2405415387331686</v>
      </c>
      <c r="Q4" s="1"/>
      <c r="AA4" s="1" t="s">
        <v>24</v>
      </c>
      <c r="AB4" s="1">
        <f>2*PI()*$B$3/($B$6*4)</f>
        <v>2.3140015302908157E-2</v>
      </c>
      <c r="AD4" s="2"/>
      <c r="AE4" s="2"/>
      <c r="AG4" s="1" t="s">
        <v>21</v>
      </c>
      <c r="AH4" s="2">
        <f>IF(AE1&lt;0,AE5,AE2)</f>
        <v>1.0439651555461018</v>
      </c>
      <c r="AI4" s="2">
        <f>IF(AE1&lt;0,AE5,AE2)</f>
        <v>1.0439651555461018</v>
      </c>
    </row>
    <row r="5" spans="1:35" x14ac:dyDescent="0.2">
      <c r="H5" s="1">
        <v>1</v>
      </c>
      <c r="I5" s="9">
        <f t="shared" si="0"/>
        <v>20.289904161374722</v>
      </c>
      <c r="J5" s="1">
        <f t="shared" si="1"/>
        <v>2.6559422439756584E-3</v>
      </c>
      <c r="K5" s="9">
        <f t="shared" si="2"/>
        <v>7.0540250567247637E-6</v>
      </c>
      <c r="L5" s="10">
        <f t="shared" si="3"/>
        <v>-1.0587086762825493E-12</v>
      </c>
      <c r="M5" s="1">
        <f t="shared" si="4"/>
        <v>-5.7378834333521332E-2</v>
      </c>
      <c r="N5" s="1">
        <f t="shared" si="5"/>
        <v>356.71243495930889</v>
      </c>
      <c r="O5" s="1">
        <f t="shared" ref="O5:O36" si="7">(-((M6-M4)/(I6-I4))/360)*58000000</f>
        <v>456.11434906120348</v>
      </c>
      <c r="P5" s="1">
        <f t="shared" si="6"/>
        <v>-3.2875650406911063</v>
      </c>
      <c r="Q5" s="1"/>
      <c r="AA5" s="1" t="s">
        <v>25</v>
      </c>
      <c r="AB5" s="1">
        <f>SIN($B$22)/(2*$B$4)</f>
        <v>4.6213975922688284E-2</v>
      </c>
      <c r="AC5" s="1" t="s">
        <v>17</v>
      </c>
      <c r="AD5" s="2">
        <f>-Z2/(2*Z1)</f>
        <v>0.95173587611981003</v>
      </c>
      <c r="AE5" s="2">
        <f>-B16/(2*B15)</f>
        <v>1.0439651555461018</v>
      </c>
      <c r="AH5" s="2">
        <f>IF(AE1&lt;0,AE6,0)</f>
        <v>8.3923387738141425E-2</v>
      </c>
      <c r="AI5" s="2">
        <f>IF(AE1&lt;0,-AE6,0)</f>
        <v>-8.3923387738141425E-2</v>
      </c>
    </row>
    <row r="6" spans="1:35" x14ac:dyDescent="0.2">
      <c r="A6" s="1" t="s">
        <v>3</v>
      </c>
      <c r="B6" s="4">
        <v>48000</v>
      </c>
      <c r="C6" s="1" t="s">
        <v>0</v>
      </c>
      <c r="H6" s="1">
        <v>2</v>
      </c>
      <c r="I6" s="9">
        <f t="shared" si="0"/>
        <v>20.584010543888564</v>
      </c>
      <c r="J6" s="1">
        <f t="shared" si="1"/>
        <v>2.6944406794206315E-3</v>
      </c>
      <c r="K6" s="9">
        <f t="shared" si="2"/>
        <v>7.260006182604982E-6</v>
      </c>
      <c r="L6" s="10">
        <f t="shared" si="3"/>
        <v>-1.0658141036401503E-12</v>
      </c>
      <c r="M6" s="1">
        <f t="shared" si="4"/>
        <v>-5.821148512380319E-2</v>
      </c>
      <c r="N6" s="1">
        <f t="shared" si="5"/>
        <v>356.66472758321748</v>
      </c>
      <c r="O6" s="1">
        <f t="shared" si="7"/>
        <v>456.13626196925469</v>
      </c>
      <c r="P6" s="1">
        <f t="shared" si="6"/>
        <v>-3.3352724167825158</v>
      </c>
      <c r="Q6" s="1"/>
      <c r="AC6" s="1" t="s">
        <v>18</v>
      </c>
      <c r="AD6" s="2">
        <f>SQRT(-AD1)/(2*Z1)</f>
        <v>7.6509161758495189E-2</v>
      </c>
      <c r="AE6" s="2">
        <f>SQRT(-AE1)/(2*B15)</f>
        <v>8.3923387738141425E-2</v>
      </c>
    </row>
    <row r="7" spans="1:35" x14ac:dyDescent="0.2">
      <c r="B7" s="4"/>
      <c r="H7" s="1">
        <v>3</v>
      </c>
      <c r="I7" s="9">
        <f t="shared" si="0"/>
        <v>20.882380059611286</v>
      </c>
      <c r="J7" s="1">
        <f t="shared" si="1"/>
        <v>2.7334971576977E-3</v>
      </c>
      <c r="K7" s="9">
        <f t="shared" si="2"/>
        <v>7.4720020585688735E-6</v>
      </c>
      <c r="L7" s="10">
        <f t="shared" si="3"/>
        <v>-1.0658141036401503E-12</v>
      </c>
      <c r="M7" s="1">
        <f t="shared" si="4"/>
        <v>-5.9056246522318938E-2</v>
      </c>
      <c r="N7" s="1">
        <f t="shared" si="5"/>
        <v>356.61632632038697</v>
      </c>
      <c r="O7" s="1">
        <f t="shared" si="7"/>
        <v>456.15881529680536</v>
      </c>
      <c r="P7" s="1">
        <f t="shared" si="6"/>
        <v>-3.3836736796130253</v>
      </c>
      <c r="Q7" s="1"/>
      <c r="AC7" s="1" t="s">
        <v>19</v>
      </c>
      <c r="AD7" s="2">
        <f>SQRT(AD5^2+AD6^2)</f>
        <v>0.9548061739046988</v>
      </c>
    </row>
    <row r="8" spans="1:35" x14ac:dyDescent="0.2">
      <c r="B8" s="4"/>
      <c r="H8" s="1">
        <v>4</v>
      </c>
      <c r="I8" s="9">
        <f t="shared" si="0"/>
        <v>21.185074503545778</v>
      </c>
      <c r="J8" s="1">
        <f t="shared" si="1"/>
        <v>2.7731197677538268E-3</v>
      </c>
      <c r="K8" s="9">
        <f t="shared" si="2"/>
        <v>7.690188318052288E-6</v>
      </c>
      <c r="L8" s="10">
        <f t="shared" si="3"/>
        <v>-1.0658141036401503E-12</v>
      </c>
      <c r="M8" s="1">
        <f t="shared" si="4"/>
        <v>-5.991329589193669E-2</v>
      </c>
      <c r="N8" s="1">
        <f t="shared" si="5"/>
        <v>356.56722100867353</v>
      </c>
      <c r="O8" s="1">
        <f t="shared" si="7"/>
        <v>456.18202777705926</v>
      </c>
      <c r="P8" s="1">
        <f t="shared" si="6"/>
        <v>-3.4327789913264724</v>
      </c>
      <c r="Q8" s="1"/>
      <c r="AD8" s="2"/>
    </row>
    <row r="9" spans="1:35" x14ac:dyDescent="0.2">
      <c r="A9" s="41" t="s">
        <v>26</v>
      </c>
      <c r="B9" s="41"/>
      <c r="C9" s="41"/>
      <c r="H9" s="1">
        <v>5</v>
      </c>
      <c r="I9" s="9">
        <f t="shared" si="0"/>
        <v>21.492156566426349</v>
      </c>
      <c r="J9" s="1">
        <f t="shared" si="1"/>
        <v>2.8133167157869438E-3</v>
      </c>
      <c r="K9" s="9">
        <f t="shared" si="2"/>
        <v>7.9147457230540718E-6</v>
      </c>
      <c r="L9" s="10">
        <f t="shared" si="3"/>
        <v>-1.0587086762825493E-12</v>
      </c>
      <c r="M9" s="1">
        <f t="shared" si="4"/>
        <v>-6.0782813246682638E-2</v>
      </c>
      <c r="N9" s="1">
        <f t="shared" si="5"/>
        <v>356.5174013340332</v>
      </c>
      <c r="O9" s="1">
        <f t="shared" si="7"/>
        <v>456.20591869227547</v>
      </c>
      <c r="P9" s="1">
        <f t="shared" si="6"/>
        <v>-3.4825986659668047</v>
      </c>
      <c r="Q9" s="1"/>
      <c r="AD9" s="2">
        <f>IF(AD1&lt;0,AD7,AD2)</f>
        <v>0.9548061739046988</v>
      </c>
    </row>
    <row r="10" spans="1:35" x14ac:dyDescent="0.2">
      <c r="A10" s="41" t="s">
        <v>27</v>
      </c>
      <c r="B10" s="41"/>
      <c r="C10" s="41"/>
      <c r="H10" s="1">
        <v>6</v>
      </c>
      <c r="I10" s="9">
        <f t="shared" si="0"/>
        <v>21.80368984770255</v>
      </c>
      <c r="J10" s="1">
        <f t="shared" si="1"/>
        <v>2.8540963269455288E-3</v>
      </c>
      <c r="K10" s="9">
        <f t="shared" si="2"/>
        <v>8.1458603138912639E-6</v>
      </c>
      <c r="L10" s="10">
        <f t="shared" si="3"/>
        <v>-1.0658141036401503E-12</v>
      </c>
      <c r="M10" s="1">
        <f t="shared" si="4"/>
        <v>-6.1664981293718488E-2</v>
      </c>
      <c r="N10" s="1">
        <f t="shared" si="5"/>
        <v>356.46685682811676</v>
      </c>
      <c r="O10" s="1">
        <f t="shared" si="7"/>
        <v>456.23050788992009</v>
      </c>
      <c r="P10" s="1">
        <f t="shared" si="6"/>
        <v>-3.5331431718832391</v>
      </c>
      <c r="Q10" s="1"/>
    </row>
    <row r="11" spans="1:35" x14ac:dyDescent="0.2">
      <c r="A11" s="1" t="s">
        <v>4</v>
      </c>
      <c r="B11" s="12">
        <v>1</v>
      </c>
      <c r="H11" s="1">
        <v>7</v>
      </c>
      <c r="I11" s="9">
        <f t="shared" si="0"/>
        <v>22.119738868711192</v>
      </c>
      <c r="J11" s="1">
        <f t="shared" si="1"/>
        <v>2.8954670470528205E-3</v>
      </c>
      <c r="K11" s="9">
        <f t="shared" si="2"/>
        <v>8.3837235633271681E-6</v>
      </c>
      <c r="L11" s="10">
        <f t="shared" si="3"/>
        <v>-1.0658141036401503E-12</v>
      </c>
      <c r="M11" s="1">
        <f t="shared" si="4"/>
        <v>-6.2559985476080743E-2</v>
      </c>
      <c r="N11" s="1">
        <f t="shared" si="5"/>
        <v>356.41557686582087</v>
      </c>
      <c r="O11" s="1">
        <f t="shared" si="7"/>
        <v>456.25581579856532</v>
      </c>
      <c r="P11" s="1">
        <f t="shared" si="6"/>
        <v>-3.5844231341791328</v>
      </c>
      <c r="Q11" s="1"/>
    </row>
    <row r="12" spans="1:35" x14ac:dyDescent="0.2">
      <c r="A12" s="1" t="s">
        <v>5</v>
      </c>
      <c r="B12" s="13">
        <f>-(-2*COS(B22))/B24</f>
        <v>1.9034717522396185</v>
      </c>
      <c r="H12" s="1">
        <v>8</v>
      </c>
      <c r="I12" s="9">
        <f t="shared" si="0"/>
        <v>22.440369086039272</v>
      </c>
      <c r="J12" s="1">
        <f t="shared" si="1"/>
        <v>2.9374374443560196E-3</v>
      </c>
      <c r="K12" s="9">
        <f t="shared" si="2"/>
        <v>8.6285325351998765E-6</v>
      </c>
      <c r="L12" s="10">
        <f t="shared" si="3"/>
        <v>-1.0658141036401503E-12</v>
      </c>
      <c r="M12" s="1">
        <f t="shared" si="4"/>
        <v>-6.3468014016203986E-2</v>
      </c>
      <c r="N12" s="1">
        <f t="shared" si="5"/>
        <v>356.36355066279435</v>
      </c>
      <c r="O12" s="1">
        <f t="shared" si="7"/>
        <v>456.28186344619127</v>
      </c>
      <c r="P12" s="1">
        <f t="shared" si="6"/>
        <v>-3.6364493372056472</v>
      </c>
      <c r="Q12" s="1"/>
    </row>
    <row r="13" spans="1:35" ht="15" customHeight="1" x14ac:dyDescent="0.2">
      <c r="A13" s="1" t="s">
        <v>6</v>
      </c>
      <c r="B13" s="13">
        <f>-(1-B23)/B24</f>
        <v>-0.91165482972652745</v>
      </c>
      <c r="C13" s="16"/>
      <c r="H13" s="1">
        <v>9</v>
      </c>
      <c r="I13" s="9">
        <f t="shared" si="0"/>
        <v>22.76564690508064</v>
      </c>
      <c r="J13" s="1">
        <f t="shared" si="1"/>
        <v>2.9800162113008564E-3</v>
      </c>
      <c r="K13" s="9">
        <f t="shared" si="2"/>
        <v>8.8804900476828389E-6</v>
      </c>
      <c r="L13" s="10">
        <f t="shared" si="3"/>
        <v>-1.0587086762825493E-12</v>
      </c>
      <c r="M13" s="1">
        <f t="shared" si="4"/>
        <v>-6.438925796025019E-2</v>
      </c>
      <c r="N13" s="1">
        <f t="shared" si="5"/>
        <v>356.31076727289854</v>
      </c>
      <c r="O13" s="1">
        <f t="shared" si="7"/>
        <v>456.30867247706448</v>
      </c>
      <c r="P13" s="1">
        <f t="shared" si="6"/>
        <v>-3.6892327271014551</v>
      </c>
      <c r="Q13" s="1"/>
    </row>
    <row r="14" spans="1:35" ht="15" customHeight="1" x14ac:dyDescent="0.2">
      <c r="B14" s="14"/>
      <c r="C14" s="16"/>
      <c r="H14" s="1">
        <v>10</v>
      </c>
      <c r="I14" s="9">
        <f t="shared" si="0"/>
        <v>23.095639693789167</v>
      </c>
      <c r="J14" s="1">
        <f t="shared" si="1"/>
        <v>3.0232121663318697E-3</v>
      </c>
      <c r="K14" s="9">
        <f t="shared" si="2"/>
        <v>9.139804841312508E-6</v>
      </c>
      <c r="L14" s="10">
        <f t="shared" si="3"/>
        <v>-1.0516032489249483E-12</v>
      </c>
      <c r="M14" s="1">
        <f t="shared" si="4"/>
        <v>-6.5323911223252498E-2</v>
      </c>
      <c r="N14" s="1">
        <f t="shared" si="5"/>
        <v>356.25721558562037</v>
      </c>
      <c r="O14" s="1">
        <f t="shared" si="7"/>
        <v>456.33626516988852</v>
      </c>
      <c r="P14" s="1">
        <f t="shared" si="6"/>
        <v>-3.7427844143796278</v>
      </c>
      <c r="Q14" s="1"/>
    </row>
    <row r="15" spans="1:35" x14ac:dyDescent="0.2">
      <c r="A15" s="1" t="s">
        <v>7</v>
      </c>
      <c r="B15" s="13">
        <f>(1-B23)/B24</f>
        <v>0.91165482972652745</v>
      </c>
      <c r="H15" s="1">
        <v>11</v>
      </c>
      <c r="I15" s="9">
        <f t="shared" si="0"/>
        <v>23.430415796631202</v>
      </c>
      <c r="J15" s="1">
        <f t="shared" si="1"/>
        <v>3.0670342557187844E-3</v>
      </c>
      <c r="K15" s="9">
        <f t="shared" si="2"/>
        <v>9.4066917519224209E-6</v>
      </c>
      <c r="L15" s="10">
        <f t="shared" si="3"/>
        <v>-1.0587086762825493E-12</v>
      </c>
      <c r="M15" s="1">
        <f t="shared" si="4"/>
        <v>-6.6272170635106598E-2</v>
      </c>
      <c r="N15" s="1">
        <f t="shared" si="5"/>
        <v>356.20288432343756</v>
      </c>
      <c r="O15" s="1">
        <f t="shared" si="7"/>
        <v>456.36466445683277</v>
      </c>
      <c r="P15" s="1">
        <f t="shared" si="6"/>
        <v>-3.7971156765624414</v>
      </c>
      <c r="Q15" s="1"/>
    </row>
    <row r="16" spans="1:35" x14ac:dyDescent="0.2">
      <c r="A16" s="1" t="s">
        <v>8</v>
      </c>
      <c r="B16" s="13">
        <f>(-2*(COS(B22)))/B24</f>
        <v>-1.9034717522396185</v>
      </c>
      <c r="H16" s="1">
        <v>12</v>
      </c>
      <c r="I16" s="9">
        <f t="shared" si="0"/>
        <v>23.770044548740369</v>
      </c>
      <c r="J16" s="1">
        <f t="shared" si="1"/>
        <v>3.1114915554093688E-3</v>
      </c>
      <c r="K16" s="9">
        <f t="shared" si="2"/>
        <v>9.6813718886269262E-6</v>
      </c>
      <c r="L16" s="10">
        <f t="shared" si="3"/>
        <v>-1.0587086762825493E-12</v>
      </c>
      <c r="M16" s="1">
        <f t="shared" si="4"/>
        <v>-6.7234235987418553E-2</v>
      </c>
      <c r="N16" s="1">
        <f t="shared" si="5"/>
        <v>356.14776203913431</v>
      </c>
      <c r="O16" s="1">
        <f t="shared" si="7"/>
        <v>456.39389394236656</v>
      </c>
      <c r="P16" s="1">
        <f t="shared" si="6"/>
        <v>-3.8522379608656934</v>
      </c>
      <c r="Q16" s="1"/>
    </row>
    <row r="17" spans="1:17" x14ac:dyDescent="0.2">
      <c r="A17" s="1" t="s">
        <v>9</v>
      </c>
      <c r="B17" s="13">
        <f>(1+B23)/B24</f>
        <v>1</v>
      </c>
      <c r="H17" s="1">
        <v>13</v>
      </c>
      <c r="I17" s="9">
        <f t="shared" si="0"/>
        <v>24.11459629027749</v>
      </c>
      <c r="J17" s="1">
        <f t="shared" si="1"/>
        <v>3.1565932729091433E-3</v>
      </c>
      <c r="K17" s="9">
        <f t="shared" si="2"/>
        <v>9.9640728170020075E-6</v>
      </c>
      <c r="L17" s="10">
        <f t="shared" si="3"/>
        <v>-1.0587086762825493E-12</v>
      </c>
      <c r="M17" s="1">
        <f t="shared" si="4"/>
        <v>-6.8210310081238845E-2</v>
      </c>
      <c r="N17" s="1">
        <f t="shared" si="5"/>
        <v>356.09183711306639</v>
      </c>
      <c r="O17" s="1">
        <f t="shared" si="7"/>
        <v>456.42397792371122</v>
      </c>
      <c r="P17" s="1">
        <f t="shared" si="6"/>
        <v>-3.90816288693361</v>
      </c>
      <c r="Q17" s="1"/>
    </row>
    <row r="18" spans="1:17" x14ac:dyDescent="0.2">
      <c r="H18" s="1">
        <v>14</v>
      </c>
      <c r="I18" s="9">
        <f t="shared" si="0"/>
        <v>24.464142380998631</v>
      </c>
      <c r="J18" s="1">
        <f t="shared" si="1"/>
        <v>3.202348749188334E-3</v>
      </c>
      <c r="K18" s="9">
        <f t="shared" si="2"/>
        <v>1.0255028747614887E-5</v>
      </c>
      <c r="L18" s="10">
        <f t="shared" si="3"/>
        <v>-1.0658141036401503E-12</v>
      </c>
      <c r="M18" s="1">
        <f t="shared" si="4"/>
        <v>-6.920059877569984E-2</v>
      </c>
      <c r="N18" s="1">
        <f t="shared" si="5"/>
        <v>356.03509775037423</v>
      </c>
      <c r="O18" s="1">
        <f t="shared" si="7"/>
        <v>456.45494141024659</v>
      </c>
      <c r="P18" s="1">
        <f t="shared" si="6"/>
        <v>-3.9649022496257658</v>
      </c>
      <c r="Q18" s="1"/>
    </row>
    <row r="19" spans="1:17" x14ac:dyDescent="0.2">
      <c r="A19" s="1" t="s">
        <v>10</v>
      </c>
      <c r="B19" s="15" t="str">
        <f>IF(ABS(AD9)&lt;1,"Stable","Not stable")</f>
        <v>Stable</v>
      </c>
      <c r="H19" s="1">
        <v>15</v>
      </c>
      <c r="I19" s="9">
        <f t="shared" si="0"/>
        <v>24.818755215034393</v>
      </c>
      <c r="J19" s="1">
        <f t="shared" si="1"/>
        <v>3.2487674606164756E-3</v>
      </c>
      <c r="K19" s="9">
        <f t="shared" si="2"/>
        <v>1.0554480730058736E-5</v>
      </c>
      <c r="L19" s="10">
        <f t="shared" si="3"/>
        <v>-1.0516032489249483E-12</v>
      </c>
      <c r="M19" s="1">
        <f t="shared" si="4"/>
        <v>-7.0205311037577281E-2</v>
      </c>
      <c r="N19" s="1">
        <f t="shared" si="5"/>
        <v>355.97753197814359</v>
      </c>
      <c r="O19" s="1">
        <f t="shared" si="7"/>
        <v>456.48681014553352</v>
      </c>
      <c r="P19" s="1">
        <f t="shared" si="6"/>
        <v>-4.0224680218564117</v>
      </c>
      <c r="Q19" s="1"/>
    </row>
    <row r="20" spans="1:17" x14ac:dyDescent="0.2">
      <c r="H20" s="1">
        <v>16</v>
      </c>
      <c r="I20" s="9">
        <f t="shared" si="0"/>
        <v>25.178508235883346</v>
      </c>
      <c r="J20" s="1">
        <f t="shared" si="1"/>
        <v>3.2958590209250507E-3</v>
      </c>
      <c r="K20" s="9">
        <f t="shared" si="2"/>
        <v>1.0862676852653092E-5</v>
      </c>
      <c r="L20" s="10">
        <f t="shared" si="3"/>
        <v>-1.0587086762825493E-12</v>
      </c>
      <c r="M20" s="1">
        <f t="shared" si="4"/>
        <v>-7.1224658991809423E-2</v>
      </c>
      <c r="N20" s="1">
        <f t="shared" si="5"/>
        <v>355.91912764251083</v>
      </c>
      <c r="O20" s="1">
        <f t="shared" si="7"/>
        <v>456.51961062813518</v>
      </c>
      <c r="P20" s="1">
        <f t="shared" si="6"/>
        <v>-4.0808723574891701</v>
      </c>
      <c r="Q20" s="1"/>
    </row>
    <row r="21" spans="1:17" x14ac:dyDescent="0.2">
      <c r="H21" s="1">
        <v>17</v>
      </c>
      <c r="I21" s="9">
        <f t="shared" si="0"/>
        <v>25.54347595162286</v>
      </c>
      <c r="J21" s="1">
        <f t="shared" si="1"/>
        <v>3.3436331831985804E-3</v>
      </c>
      <c r="K21" s="9">
        <f t="shared" si="2"/>
        <v>1.1179872447975483E-5</v>
      </c>
      <c r="L21" s="10">
        <f t="shared" si="3"/>
        <v>-1.0658141036401503E-12</v>
      </c>
      <c r="M21" s="1">
        <f t="shared" si="4"/>
        <v>-7.2258857972979706E-2</v>
      </c>
      <c r="N21" s="1">
        <f t="shared" si="5"/>
        <v>355.85987240571302</v>
      </c>
      <c r="O21" s="1">
        <f t="shared" si="7"/>
        <v>456.5533701343835</v>
      </c>
      <c r="P21" s="1">
        <f t="shared" si="6"/>
        <v>-4.1401275942869802</v>
      </c>
      <c r="Q21" s="1"/>
    </row>
    <row r="22" spans="1:17" x14ac:dyDescent="0.2">
      <c r="A22" s="1" t="s">
        <v>24</v>
      </c>
      <c r="B22" s="1">
        <f>2*PI()*B3/B6</f>
        <v>9.2560061211632627E-2</v>
      </c>
      <c r="H22" s="1">
        <v>18</v>
      </c>
      <c r="I22" s="9">
        <f t="shared" si="0"/>
        <v>25.913733950340394</v>
      </c>
      <c r="J22" s="1">
        <f t="shared" si="1"/>
        <v>3.3920998418945749E-3</v>
      </c>
      <c r="K22" s="9">
        <f t="shared" si="2"/>
        <v>1.1506330304394516E-5</v>
      </c>
      <c r="L22" s="10">
        <f t="shared" si="3"/>
        <v>-1.0587086762825493E-12</v>
      </c>
      <c r="M22" s="1">
        <f t="shared" si="4"/>
        <v>-7.3308126577811786E-2</v>
      </c>
      <c r="N22" s="1">
        <f t="shared" si="5"/>
        <v>355.79975374308054</v>
      </c>
      <c r="O22" s="1">
        <f t="shared" si="7"/>
        <v>456.58811674134853</v>
      </c>
      <c r="P22" s="1">
        <f t="shared" si="6"/>
        <v>-4.2002462569194563</v>
      </c>
      <c r="Q22" s="1"/>
    </row>
    <row r="23" spans="1:17" x14ac:dyDescent="0.2">
      <c r="A23" s="1" t="s">
        <v>25</v>
      </c>
      <c r="B23" s="1">
        <f>SIN(B22)/(2*B4)</f>
        <v>4.6213975922688284E-2</v>
      </c>
      <c r="H23" s="1">
        <v>19</v>
      </c>
      <c r="I23" s="9">
        <f t="shared" si="0"/>
        <v>26.289358915788444</v>
      </c>
      <c r="J23" s="1">
        <f t="shared" si="1"/>
        <v>3.4412690348927626E-3</v>
      </c>
      <c r="K23" s="9">
        <f t="shared" si="2"/>
        <v>1.1842320883779654E-5</v>
      </c>
      <c r="L23" s="10">
        <f t="shared" si="3"/>
        <v>-1.0587086762825493E-12</v>
      </c>
      <c r="M23" s="1">
        <f t="shared" si="4"/>
        <v>-7.4372686718676514E-2</v>
      </c>
      <c r="N23" s="1">
        <f t="shared" si="5"/>
        <v>355.73875893997115</v>
      </c>
      <c r="O23" s="1">
        <f t="shared" si="7"/>
        <v>456.62387934978091</v>
      </c>
      <c r="P23" s="1">
        <f t="shared" si="6"/>
        <v>-4.2612410600288513</v>
      </c>
      <c r="Q23" s="1"/>
    </row>
    <row r="24" spans="1:17" x14ac:dyDescent="0.2">
      <c r="A24" s="1" t="s">
        <v>4</v>
      </c>
      <c r="B24" s="1">
        <f>1+B23</f>
        <v>1.0462139759226883</v>
      </c>
      <c r="H24" s="1">
        <v>20</v>
      </c>
      <c r="I24" s="9">
        <f t="shared" si="0"/>
        <v>26.670428643266479</v>
      </c>
      <c r="J24" s="1">
        <f t="shared" si="1"/>
        <v>3.491150945574032E-3</v>
      </c>
      <c r="K24" s="9">
        <f t="shared" si="2"/>
        <v>1.2188122545568075E-5</v>
      </c>
      <c r="L24" s="10">
        <f t="shared" si="3"/>
        <v>-1.0658141036401503E-12</v>
      </c>
      <c r="M24" s="1">
        <f t="shared" si="4"/>
        <v>-7.5452763678160548E-2</v>
      </c>
      <c r="N24" s="1">
        <f t="shared" si="5"/>
        <v>355.67687508864338</v>
      </c>
      <c r="O24" s="1">
        <f t="shared" si="7"/>
        <v>456.66068770942348</v>
      </c>
      <c r="P24" s="1">
        <f t="shared" si="6"/>
        <v>-4.323124911356615</v>
      </c>
      <c r="Q24" s="1"/>
    </row>
    <row r="25" spans="1:17" x14ac:dyDescent="0.2">
      <c r="H25" s="1">
        <v>21</v>
      </c>
      <c r="I25" s="9">
        <f t="shared" si="0"/>
        <v>27.057022055733007</v>
      </c>
      <c r="J25" s="1">
        <f t="shared" si="1"/>
        <v>3.5417559049294922E-3</v>
      </c>
      <c r="K25" s="9">
        <f t="shared" si="2"/>
        <v>1.2544021777374131E-5</v>
      </c>
      <c r="L25" s="10">
        <f t="shared" si="3"/>
        <v>-1.0658141036401503E-12</v>
      </c>
      <c r="M25" s="1">
        <f t="shared" si="4"/>
        <v>-7.6548586164708471E-2</v>
      </c>
      <c r="N25" s="1">
        <f t="shared" si="5"/>
        <v>355.61408908506866</v>
      </c>
      <c r="O25" s="1">
        <f t="shared" si="7"/>
        <v>456.69857244320792</v>
      </c>
      <c r="P25" s="1">
        <f t="shared" si="6"/>
        <v>-4.385910914931344</v>
      </c>
      <c r="Q25" s="1"/>
    </row>
    <row r="26" spans="1:17" x14ac:dyDescent="0.2">
      <c r="H26" s="1">
        <v>22</v>
      </c>
      <c r="I26" s="9">
        <f t="shared" si="0"/>
        <v>27.449219220151239</v>
      </c>
      <c r="J26" s="1">
        <f t="shared" si="1"/>
        <v>3.5930943937001205E-3</v>
      </c>
      <c r="K26" s="9">
        <f t="shared" si="2"/>
        <v>1.2910313432332582E-5</v>
      </c>
      <c r="L26" s="10">
        <f t="shared" si="3"/>
        <v>-1.0516032489249483E-12</v>
      </c>
      <c r="M26" s="1">
        <f t="shared" si="4"/>
        <v>-7.7660386369373946E-2</v>
      </c>
      <c r="N26" s="1">
        <f t="shared" si="5"/>
        <v>355.55038762567955</v>
      </c>
      <c r="O26" s="1">
        <f t="shared" si="7"/>
        <v>456.73756507327477</v>
      </c>
      <c r="P26" s="1">
        <f t="shared" si="6"/>
        <v>-4.4496123743204521</v>
      </c>
      <c r="Q26" s="1"/>
    </row>
    <row r="27" spans="1:17" x14ac:dyDescent="0.2">
      <c r="H27" s="1">
        <v>23</v>
      </c>
      <c r="I27" s="9">
        <f t="shared" si="0"/>
        <v>27.847101364071683</v>
      </c>
      <c r="J27" s="1">
        <f t="shared" si="1"/>
        <v>3.6451770445474125E-3</v>
      </c>
      <c r="K27" s="9">
        <f t="shared" si="2"/>
        <v>1.3287300973372079E-5</v>
      </c>
      <c r="L27" s="10">
        <f t="shared" si="3"/>
        <v>-1.0587086762825493E-12</v>
      </c>
      <c r="M27" s="1">
        <f t="shared" si="4"/>
        <v>-7.8788400023707406E-2</v>
      </c>
      <c r="N27" s="1">
        <f t="shared" si="5"/>
        <v>355.48575720405313</v>
      </c>
      <c r="O27" s="1">
        <f t="shared" si="7"/>
        <v>456.77769804839903</v>
      </c>
      <c r="P27" s="1">
        <f t="shared" si="6"/>
        <v>-4.5142427959468705</v>
      </c>
      <c r="Q27" s="1"/>
    </row>
    <row r="28" spans="1:17" x14ac:dyDescent="0.2">
      <c r="H28" s="1">
        <v>24</v>
      </c>
      <c r="I28" s="9">
        <f t="shared" si="0"/>
        <v>28.250750892455088</v>
      </c>
      <c r="J28" s="1">
        <f t="shared" si="1"/>
        <v>3.6980146442555082E-3</v>
      </c>
      <c r="K28" s="9">
        <f t="shared" si="2"/>
        <v>1.3675296724621401E-5</v>
      </c>
      <c r="L28" s="10">
        <f t="shared" si="3"/>
        <v>-1.0658141036401503E-12</v>
      </c>
      <c r="M28" s="1">
        <f t="shared" si="4"/>
        <v>-7.9932866458815685E-2</v>
      </c>
      <c r="N28" s="1">
        <f t="shared" si="5"/>
        <v>355.42018410752706</v>
      </c>
      <c r="O28" s="1">
        <f t="shared" si="7"/>
        <v>456.8190047696848</v>
      </c>
      <c r="P28" s="1">
        <f t="shared" si="6"/>
        <v>-4.5798158924729364</v>
      </c>
      <c r="Q28" s="1"/>
    </row>
    <row r="29" spans="1:17" x14ac:dyDescent="0.2">
      <c r="H29" s="1">
        <v>25</v>
      </c>
      <c r="I29" s="9">
        <f t="shared" si="0"/>
        <v>28.66025140473926</v>
      </c>
      <c r="J29" s="1">
        <f t="shared" si="1"/>
        <v>3.7516181359652256E-3</v>
      </c>
      <c r="K29" s="9">
        <f t="shared" si="2"/>
        <v>1.4074622130156539E-5</v>
      </c>
      <c r="L29" s="10">
        <f t="shared" si="3"/>
        <v>-1.0516032489249483E-12</v>
      </c>
      <c r="M29" s="1">
        <f t="shared" si="4"/>
        <v>-8.1094028665607901E-2</v>
      </c>
      <c r="N29" s="1">
        <f t="shared" si="5"/>
        <v>355.35365441374773</v>
      </c>
      <c r="O29" s="1">
        <f t="shared" si="7"/>
        <v>456.86151962019159</v>
      </c>
      <c r="P29" s="1">
        <f t="shared" si="6"/>
        <v>-4.6463455862522665</v>
      </c>
      <c r="Q29" s="1"/>
    </row>
    <row r="30" spans="1:17" x14ac:dyDescent="0.2">
      <c r="H30" s="1">
        <v>26</v>
      </c>
      <c r="I30" s="9">
        <f t="shared" si="0"/>
        <v>29.07568771215324</v>
      </c>
      <c r="J30" s="1">
        <f t="shared" si="1"/>
        <v>3.8059986214404851E-3</v>
      </c>
      <c r="K30" s="9">
        <f t="shared" si="2"/>
        <v>1.4485608020303123E-5</v>
      </c>
      <c r="L30" s="10">
        <f t="shared" si="3"/>
        <v>-1.0658141036401503E-12</v>
      </c>
      <c r="M30" s="1">
        <f t="shared" si="4"/>
        <v>-8.227213335629259E-2</v>
      </c>
      <c r="N30" s="1">
        <f t="shared" si="5"/>
        <v>355.28615398714697</v>
      </c>
      <c r="O30" s="1">
        <f t="shared" si="7"/>
        <v>456.90527799330948</v>
      </c>
      <c r="P30" s="1">
        <f t="shared" si="6"/>
        <v>-4.7138460128530255</v>
      </c>
      <c r="Q30" s="1"/>
    </row>
    <row r="31" spans="1:17" x14ac:dyDescent="0.2">
      <c r="H31" s="1">
        <v>27</v>
      </c>
      <c r="I31" s="9">
        <f t="shared" si="0"/>
        <v>29.49714585528249</v>
      </c>
      <c r="J31" s="1">
        <f t="shared" si="1"/>
        <v>3.8611673633675869E-3</v>
      </c>
      <c r="K31" s="9">
        <f t="shared" si="2"/>
        <v>1.490859488571473E-5</v>
      </c>
      <c r="L31" s="10">
        <f t="shared" si="3"/>
        <v>-1.0587086762825493E-12</v>
      </c>
      <c r="M31" s="1">
        <f t="shared" si="4"/>
        <v>-8.3467431027117289E-2</v>
      </c>
      <c r="N31" s="1">
        <f t="shared" si="5"/>
        <v>355.2176684753469</v>
      </c>
      <c r="O31" s="1">
        <f t="shared" si="7"/>
        <v>456.95031632239039</v>
      </c>
      <c r="P31" s="1">
        <f t="shared" si="6"/>
        <v>-4.7823315246531024</v>
      </c>
      <c r="Q31" s="1"/>
    </row>
    <row r="32" spans="1:17" x14ac:dyDescent="0.2">
      <c r="H32" s="1">
        <v>28</v>
      </c>
      <c r="I32" s="9">
        <f t="shared" si="0"/>
        <v>29.924713121888669</v>
      </c>
      <c r="J32" s="1">
        <f t="shared" si="1"/>
        <v>3.9171357876878138E-3</v>
      </c>
      <c r="K32" s="9">
        <f t="shared" si="2"/>
        <v>1.5343933159454089E-5</v>
      </c>
      <c r="L32" s="10">
        <f t="shared" si="3"/>
        <v>-1.0658141036401503E-12</v>
      </c>
      <c r="M32" s="1">
        <f t="shared" si="4"/>
        <v>-8.4680176022429943E-2</v>
      </c>
      <c r="N32" s="1">
        <f t="shared" si="5"/>
        <v>355.14818330548985</v>
      </c>
      <c r="O32" s="1">
        <f t="shared" si="7"/>
        <v>456.9966721126076</v>
      </c>
      <c r="P32" s="1">
        <f t="shared" si="6"/>
        <v>-4.8518166945101484</v>
      </c>
      <c r="Q32" s="1"/>
    </row>
    <row r="33" spans="8:17" x14ac:dyDescent="0.2">
      <c r="H33" s="1">
        <v>29</v>
      </c>
      <c r="I33" s="9">
        <f t="shared" si="0"/>
        <v>30.358478064987683</v>
      </c>
      <c r="J33" s="1">
        <f t="shared" si="1"/>
        <v>3.973915485963841E-3</v>
      </c>
      <c r="K33" s="9">
        <f t="shared" si="2"/>
        <v>1.5791983507310876E-5</v>
      </c>
      <c r="L33" s="10">
        <f t="shared" si="3"/>
        <v>-1.0587086762825493E-12</v>
      </c>
      <c r="M33" s="1">
        <f t="shared" si="4"/>
        <v>-8.5910626600060769E-2</v>
      </c>
      <c r="N33" s="1">
        <f t="shared" si="5"/>
        <v>355.07768368049216</v>
      </c>
      <c r="O33" s="1">
        <f t="shared" si="7"/>
        <v>457.04438397093497</v>
      </c>
      <c r="P33" s="1">
        <f t="shared" si="6"/>
        <v>-4.9223163195078428</v>
      </c>
      <c r="Q33" s="1"/>
    </row>
    <row r="34" spans="8:17" x14ac:dyDescent="0.2">
      <c r="H34" s="1">
        <v>30</v>
      </c>
      <c r="I34" s="9">
        <f t="shared" si="0"/>
        <v>30.798530521189843</v>
      </c>
      <c r="J34" s="1">
        <f t="shared" si="1"/>
        <v>4.0315182177804599E-3</v>
      </c>
      <c r="K34" s="9">
        <f t="shared" si="2"/>
        <v>1.6253117126596672E-5</v>
      </c>
      <c r="L34" s="10">
        <f t="shared" si="3"/>
        <v>-1.0516032489249483E-12</v>
      </c>
      <c r="M34" s="1">
        <f t="shared" si="4"/>
        <v>-8.7159044998085258E-2</v>
      </c>
      <c r="N34" s="1">
        <f t="shared" si="5"/>
        <v>355.00615457521889</v>
      </c>
      <c r="O34" s="1">
        <f t="shared" si="7"/>
        <v>457.09349164080061</v>
      </c>
      <c r="P34" s="1">
        <f t="shared" si="6"/>
        <v>-4.9938454247811137</v>
      </c>
      <c r="Q34" s="1"/>
    </row>
    <row r="35" spans="8:17" x14ac:dyDescent="0.2">
      <c r="H35" s="1">
        <v>31</v>
      </c>
      <c r="I35" s="9">
        <f t="shared" si="0"/>
        <v>31.244961629305806</v>
      </c>
      <c r="J35" s="1">
        <f t="shared" si="1"/>
        <v>4.0899559131800873E-3</v>
      </c>
      <c r="K35" s="9">
        <f t="shared" si="2"/>
        <v>1.6727716053664392E-5</v>
      </c>
      <c r="L35" s="10">
        <f t="shared" si="3"/>
        <v>-1.0587086762825493E-12</v>
      </c>
      <c r="M35" s="1">
        <f t="shared" si="4"/>
        <v>-8.842569750300365E-2</v>
      </c>
      <c r="N35" s="1">
        <f t="shared" si="5"/>
        <v>354.93358073257741</v>
      </c>
      <c r="O35" s="1">
        <f t="shared" si="7"/>
        <v>457.14403603408988</v>
      </c>
      <c r="P35" s="1">
        <f t="shared" si="6"/>
        <v>-5.0664192674225887</v>
      </c>
      <c r="Q35" s="1"/>
    </row>
    <row r="36" spans="8:17" x14ac:dyDescent="0.2">
      <c r="H36" s="1">
        <v>32</v>
      </c>
      <c r="I36" s="9">
        <f t="shared" si="0"/>
        <v>31.697863849222273</v>
      </c>
      <c r="J36" s="1">
        <f t="shared" si="1"/>
        <v>4.1492406751335907E-3</v>
      </c>
      <c r="K36" s="9">
        <f t="shared" si="2"/>
        <v>1.7216173480407251E-5</v>
      </c>
      <c r="L36" s="10">
        <f t="shared" si="3"/>
        <v>-1.0587086762825493E-12</v>
      </c>
      <c r="M36" s="1">
        <f t="shared" si="4"/>
        <v>-8.9710854519361422E-2</v>
      </c>
      <c r="N36" s="1">
        <f t="shared" si="5"/>
        <v>354.85994665952848</v>
      </c>
      <c r="O36" s="1">
        <f t="shared" si="7"/>
        <v>457.19605926637678</v>
      </c>
      <c r="P36" s="1">
        <f t="shared" si="6"/>
        <v>-5.1400533404715247</v>
      </c>
      <c r="Q36" s="1"/>
    </row>
    <row r="37" spans="8:17" x14ac:dyDescent="0.2">
      <c r="H37" s="1">
        <v>33</v>
      </c>
      <c r="I37" s="9">
        <f t="shared" si="0"/>
        <v>32.157330981051217</v>
      </c>
      <c r="J37" s="1">
        <f t="shared" si="1"/>
        <v>4.2093847820469151E-3</v>
      </c>
      <c r="K37" s="9">
        <f t="shared" si="2"/>
        <v>1.7718894079999058E-5</v>
      </c>
      <c r="L37" s="10">
        <f t="shared" si="3"/>
        <v>-1.0587086762825493E-12</v>
      </c>
      <c r="M37" s="1">
        <f t="shared" si="4"/>
        <v>-9.1014790640880056E-2</v>
      </c>
      <c r="N37" s="1">
        <f t="shared" si="5"/>
        <v>354.7852366230108</v>
      </c>
      <c r="O37" s="1">
        <f t="shared" ref="O37:O68" si="8">(-((M38-M36)/(I38-I36))/360)*58000000</f>
        <v>457.24960469314482</v>
      </c>
      <c r="P37" s="1">
        <f t="shared" si="6"/>
        <v>-5.2147633769891968</v>
      </c>
      <c r="Q37" s="1"/>
    </row>
    <row r="38" spans="8:17" x14ac:dyDescent="0.2">
      <c r="H38" s="1">
        <v>34</v>
      </c>
      <c r="I38" s="9">
        <f t="shared" si="0"/>
        <v>32.623458184556767</v>
      </c>
      <c r="J38" s="1">
        <f t="shared" si="1"/>
        <v>4.2704006903040558E-3</v>
      </c>
      <c r="K38" s="9">
        <f t="shared" si="2"/>
        <v>1.8236294342146024E-5</v>
      </c>
      <c r="L38" s="10">
        <f t="shared" si="3"/>
        <v>-1.0587086762825493E-12</v>
      </c>
      <c r="M38" s="1">
        <f t="shared" si="4"/>
        <v>-9.2337784723113978E-2</v>
      </c>
      <c r="N38" s="1">
        <f t="shared" si="5"/>
        <v>354.709434645778</v>
      </c>
      <c r="O38" s="1">
        <f t="shared" si="8"/>
        <v>457.30471694540108</v>
      </c>
      <c r="P38" s="1">
        <f t="shared" si="6"/>
        <v>-5.2905653542219966</v>
      </c>
      <c r="Q38" s="1"/>
    </row>
    <row r="39" spans="8:17" x14ac:dyDescent="0.2">
      <c r="H39" s="1">
        <v>35</v>
      </c>
      <c r="I39" s="9">
        <f t="shared" si="0"/>
        <v>33.096341998863629</v>
      </c>
      <c r="J39" s="1">
        <f t="shared" si="1"/>
        <v>4.3323010368468877E-3</v>
      </c>
      <c r="K39" s="9">
        <f t="shared" si="2"/>
        <v>1.8768802918127575E-5</v>
      </c>
      <c r="L39" s="10">
        <f t="shared" si="3"/>
        <v>-1.0587086762825493E-12</v>
      </c>
      <c r="M39" s="1">
        <f t="shared" si="4"/>
        <v>-9.3680119957696512E-2</v>
      </c>
      <c r="N39" s="1">
        <f t="shared" si="5"/>
        <v>354.63252450214469</v>
      </c>
      <c r="O39" s="1">
        <f t="shared" si="8"/>
        <v>457.36144196853354</v>
      </c>
      <c r="P39" s="1">
        <f t="shared" si="6"/>
        <v>-5.3674754978553096</v>
      </c>
      <c r="Q39" s="1"/>
    </row>
    <row r="40" spans="8:17" x14ac:dyDescent="0.2">
      <c r="H40" s="1">
        <v>36</v>
      </c>
      <c r="I40" s="9">
        <f t="shared" si="0"/>
        <v>33.576080362451208</v>
      </c>
      <c r="J40" s="1">
        <f t="shared" si="1"/>
        <v>4.3950986417923849E-3</v>
      </c>
      <c r="K40" s="9">
        <f t="shared" si="2"/>
        <v>1.9316860975912017E-5</v>
      </c>
      <c r="L40" s="10">
        <f t="shared" si="3"/>
        <v>-1.0658141036401503E-12</v>
      </c>
      <c r="M40" s="1">
        <f t="shared" si="4"/>
        <v>-9.5042083948215395E-2</v>
      </c>
      <c r="N40" s="1">
        <f t="shared" si="5"/>
        <v>354.55448971363921</v>
      </c>
      <c r="O40" s="1">
        <f t="shared" si="8"/>
        <v>457.4198270611144</v>
      </c>
      <c r="P40" s="1">
        <f t="shared" si="6"/>
        <v>-5.4455102863607863</v>
      </c>
      <c r="Q40" s="1"/>
    </row>
    <row r="41" spans="8:17" x14ac:dyDescent="0.2">
      <c r="H41" s="1">
        <v>37</v>
      </c>
      <c r="I41" s="9">
        <f t="shared" si="0"/>
        <v>34.062772633437547</v>
      </c>
      <c r="J41" s="1">
        <f t="shared" si="1"/>
        <v>4.458806511087785E-3</v>
      </c>
      <c r="K41" s="9">
        <f t="shared" si="2"/>
        <v>1.9880922565641343E-5</v>
      </c>
      <c r="L41" s="10">
        <f t="shared" si="3"/>
        <v>-1.0658141036401503E-12</v>
      </c>
      <c r="M41" s="1">
        <f t="shared" si="4"/>
        <v>-9.6423968787765671E-2</v>
      </c>
      <c r="N41" s="1">
        <f t="shared" si="5"/>
        <v>354.47531354455987</v>
      </c>
      <c r="O41" s="1">
        <f t="shared" si="8"/>
        <v>457.47992091437226</v>
      </c>
      <c r="P41" s="1">
        <f t="shared" si="6"/>
        <v>-5.5246864554401327</v>
      </c>
      <c r="Q41" s="1"/>
    </row>
    <row r="42" spans="8:17" x14ac:dyDescent="0.2">
      <c r="H42" s="1">
        <v>38</v>
      </c>
      <c r="I42" s="9">
        <f t="shared" si="0"/>
        <v>34.556519610157267</v>
      </c>
      <c r="J42" s="1">
        <f t="shared" si="1"/>
        <v>4.5234378392042364E-3</v>
      </c>
      <c r="K42" s="9">
        <f t="shared" si="2"/>
        <v>2.0461454995787797E-5</v>
      </c>
      <c r="L42" s="10">
        <f t="shared" si="3"/>
        <v>-1.0658141036401503E-12</v>
      </c>
      <c r="M42" s="1">
        <f t="shared" si="4"/>
        <v>-9.7826071138227277E-2</v>
      </c>
      <c r="N42" s="1">
        <f t="shared" si="5"/>
        <v>354.39497899743304</v>
      </c>
      <c r="O42" s="1">
        <f t="shared" si="8"/>
        <v>457.54177365438534</v>
      </c>
      <c r="P42" s="1">
        <f t="shared" si="6"/>
        <v>-5.6050210025669571</v>
      </c>
      <c r="Q42" s="1"/>
    </row>
    <row r="43" spans="8:17" x14ac:dyDescent="0.2">
      <c r="H43" s="1">
        <v>39</v>
      </c>
      <c r="I43" s="9">
        <f t="shared" si="0"/>
        <v>35.057423552037854</v>
      </c>
      <c r="J43" s="1">
        <f t="shared" si="1"/>
        <v>4.5890060118694963E-3</v>
      </c>
      <c r="K43" s="9">
        <f t="shared" si="2"/>
        <v>2.1058939220293858E-5</v>
      </c>
      <c r="L43" s="10">
        <f t="shared" si="3"/>
        <v>-1.0587086762825493E-12</v>
      </c>
      <c r="M43" s="1">
        <f t="shared" si="4"/>
        <v>-9.924869231133128E-2</v>
      </c>
      <c r="N43" s="1">
        <f t="shared" si="5"/>
        <v>354.31346880836821</v>
      </c>
      <c r="O43" s="1">
        <f t="shared" si="8"/>
        <v>457.60543688485473</v>
      </c>
      <c r="P43" s="1">
        <f t="shared" si="6"/>
        <v>-5.6865311916317864</v>
      </c>
      <c r="Q43" s="1"/>
    </row>
    <row r="44" spans="8:17" x14ac:dyDescent="0.2">
      <c r="H44" s="1">
        <v>40</v>
      </c>
      <c r="I44" s="9">
        <f t="shared" si="0"/>
        <v>35.565588200778457</v>
      </c>
      <c r="J44" s="1">
        <f t="shared" si="1"/>
        <v>4.6555246088402259E-3</v>
      </c>
      <c r="K44" s="9">
        <f t="shared" si="2"/>
        <v>2.1673870237016225E-5</v>
      </c>
      <c r="L44" s="10">
        <f t="shared" si="3"/>
        <v>-1.0658141036401503E-12</v>
      </c>
      <c r="M44" s="1">
        <f t="shared" si="4"/>
        <v>-0.10069213835155276</v>
      </c>
      <c r="N44" s="1">
        <f t="shared" si="5"/>
        <v>354.23076544230867</v>
      </c>
      <c r="O44" s="1">
        <f t="shared" si="8"/>
        <v>457.67096372980541</v>
      </c>
      <c r="P44" s="1">
        <f t="shared" si="6"/>
        <v>-5.769234557691334</v>
      </c>
      <c r="Q44" s="1"/>
    </row>
    <row r="45" spans="8:17" x14ac:dyDescent="0.2">
      <c r="H45" s="1">
        <v>41</v>
      </c>
      <c r="I45" s="9">
        <f t="shared" si="0"/>
        <v>36.081118801835729</v>
      </c>
      <c r="J45" s="1">
        <f t="shared" si="1"/>
        <v>4.7230074067144872E-3</v>
      </c>
      <c r="K45" s="9">
        <f t="shared" si="2"/>
        <v>2.2306757497804069E-5</v>
      </c>
      <c r="L45" s="10">
        <f t="shared" si="3"/>
        <v>-1.0658141036401503E-12</v>
      </c>
      <c r="M45" s="1">
        <f t="shared" si="4"/>
        <v>-0.10215672012089373</v>
      </c>
      <c r="N45" s="1">
        <f t="shared" si="5"/>
        <v>354.14685108817361</v>
      </c>
      <c r="O45" s="1">
        <f t="shared" si="8"/>
        <v>457.73840888035124</v>
      </c>
      <c r="P45" s="1">
        <f t="shared" si="6"/>
        <v>-5.8531489118263949</v>
      </c>
      <c r="Q45" s="1"/>
    </row>
    <row r="46" spans="8:17" x14ac:dyDescent="0.2">
      <c r="H46" s="1">
        <v>42</v>
      </c>
      <c r="I46" s="9">
        <f t="shared" si="0"/>
        <v>36.604122126221121</v>
      </c>
      <c r="J46" s="1">
        <f t="shared" si="1"/>
        <v>4.7914683817849944E-3</v>
      </c>
      <c r="K46" s="9">
        <f t="shared" si="2"/>
        <v>2.2958125330550967E-5</v>
      </c>
      <c r="L46" s="10">
        <f t="shared" si="3"/>
        <v>-1.0587086762825493E-12</v>
      </c>
      <c r="M46" s="1">
        <f t="shared" si="4"/>
        <v>-0.10364275338562415</v>
      </c>
      <c r="N46" s="1">
        <f t="shared" si="5"/>
        <v>354.0617076538885</v>
      </c>
      <c r="O46" s="1">
        <f t="shared" si="8"/>
        <v>457.80782864062536</v>
      </c>
      <c r="P46" s="1">
        <f t="shared" si="6"/>
        <v>-5.9382923461114956</v>
      </c>
      <c r="Q46" s="1"/>
    </row>
    <row r="47" spans="8:17" x14ac:dyDescent="0.2">
      <c r="H47" s="1">
        <v>43</v>
      </c>
      <c r="I47" s="9">
        <f t="shared" si="0"/>
        <v>37.134706492614121</v>
      </c>
      <c r="J47" s="1">
        <f t="shared" si="1"/>
        <v>4.8609217129337379E-3</v>
      </c>
      <c r="K47" s="9">
        <f t="shared" si="2"/>
        <v>2.3628513373570398E-5</v>
      </c>
      <c r="L47" s="10">
        <f t="shared" si="3"/>
        <v>-1.0587086762825493E-12</v>
      </c>
      <c r="M47" s="1">
        <f t="shared" si="4"/>
        <v>-0.10515055890501768</v>
      </c>
      <c r="N47" s="1">
        <f t="shared" si="5"/>
        <v>353.97531676130075</v>
      </c>
      <c r="O47" s="1">
        <f t="shared" si="8"/>
        <v>457.87928097541811</v>
      </c>
      <c r="P47" s="1">
        <f t="shared" si="6"/>
        <v>-6.0246832386992537</v>
      </c>
      <c r="Q47" s="1"/>
    </row>
    <row r="48" spans="8:17" x14ac:dyDescent="0.2">
      <c r="H48" s="1">
        <v>44</v>
      </c>
      <c r="I48" s="9">
        <f t="shared" si="0"/>
        <v>37.672981789796019</v>
      </c>
      <c r="J48" s="1">
        <f t="shared" si="1"/>
        <v>4.9313817845685511E-3</v>
      </c>
      <c r="K48" s="9">
        <f t="shared" si="2"/>
        <v>2.4318477022654321E-5</v>
      </c>
      <c r="L48" s="10">
        <f t="shared" si="3"/>
        <v>-1.0587086762825493E-12</v>
      </c>
      <c r="M48" s="1">
        <f t="shared" si="4"/>
        <v>-0.10668046252217016</v>
      </c>
      <c r="N48" s="1">
        <f t="shared" si="5"/>
        <v>353.88765974097612</v>
      </c>
      <c r="O48" s="1">
        <f t="shared" si="8"/>
        <v>457.95282556061204</v>
      </c>
      <c r="P48" s="1">
        <f t="shared" si="6"/>
        <v>-6.1123402590238811</v>
      </c>
      <c r="Q48" s="1"/>
    </row>
    <row r="49" spans="8:17" x14ac:dyDescent="0.2">
      <c r="H49" s="1">
        <v>45</v>
      </c>
      <c r="I49" s="9">
        <f t="shared" si="0"/>
        <v>38.219059499408814</v>
      </c>
      <c r="J49" s="1">
        <f t="shared" si="1"/>
        <v>5.0028631896022469E-3</v>
      </c>
      <c r="K49" s="9">
        <f t="shared" si="2"/>
        <v>2.5028587891185309E-5</v>
      </c>
      <c r="L49" s="10">
        <f t="shared" si="3"/>
        <v>-1.0587086762825493E-12</v>
      </c>
      <c r="M49" s="1">
        <f t="shared" si="4"/>
        <v>-0.10823279525694939</v>
      </c>
      <c r="N49" s="1">
        <f t="shared" si="5"/>
        <v>353.79871762687327</v>
      </c>
      <c r="O49" s="1">
        <f t="shared" si="8"/>
        <v>458.02852383312683</v>
      </c>
      <c r="P49" s="1">
        <f t="shared" si="6"/>
        <v>-6.2012823731267304</v>
      </c>
      <c r="Q49" s="1"/>
    </row>
    <row r="50" spans="8:17" x14ac:dyDescent="0.2">
      <c r="H50" s="1">
        <v>46</v>
      </c>
      <c r="I50" s="9">
        <f t="shared" si="0"/>
        <v>38.773052719044145</v>
      </c>
      <c r="J50" s="1">
        <f t="shared" si="1"/>
        <v>5.0753807324749513E-3</v>
      </c>
      <c r="K50" s="9">
        <f t="shared" si="2"/>
        <v>2.5759434283683507E-5</v>
      </c>
      <c r="L50" s="10">
        <f t="shared" si="3"/>
        <v>-1.0658141036401503E-12</v>
      </c>
      <c r="M50" s="1">
        <f t="shared" si="4"/>
        <v>-0.1098078934011476</v>
      </c>
      <c r="N50" s="1">
        <f t="shared" si="5"/>
        <v>353.7084711508918</v>
      </c>
      <c r="O50" s="1">
        <f t="shared" si="8"/>
        <v>458.10643904444873</v>
      </c>
      <c r="P50" s="1">
        <f t="shared" si="6"/>
        <v>-6.2915288491082038</v>
      </c>
      <c r="Q50" s="1"/>
    </row>
    <row r="51" spans="8:17" x14ac:dyDescent="0.2">
      <c r="H51" s="1">
        <v>47</v>
      </c>
      <c r="I51" s="9">
        <f t="shared" si="0"/>
        <v>39.335076185666772</v>
      </c>
      <c r="J51" s="1">
        <f t="shared" si="1"/>
        <v>5.1489494322202308E-3</v>
      </c>
      <c r="K51" s="9">
        <f t="shared" si="2"/>
        <v>2.6511621683180298E-5</v>
      </c>
      <c r="L51" s="10">
        <f t="shared" si="3"/>
        <v>-1.0587086762825493E-12</v>
      </c>
      <c r="M51" s="1">
        <f t="shared" si="4"/>
        <v>-0.11140609861591654</v>
      </c>
      <c r="N51" s="1">
        <f t="shared" si="5"/>
        <v>353.61690073728977</v>
      </c>
      <c r="O51" s="1">
        <f t="shared" si="8"/>
        <v>458.18663631435419</v>
      </c>
      <c r="P51" s="1">
        <f t="shared" si="6"/>
        <v>-6.3830992627102319</v>
      </c>
      <c r="Q51" s="1"/>
    </row>
    <row r="52" spans="8:17" x14ac:dyDescent="0.2">
      <c r="H52" s="1">
        <v>48</v>
      </c>
      <c r="I52" s="9">
        <f t="shared" si="0"/>
        <v>39.905246299377595</v>
      </c>
      <c r="J52" s="1">
        <f t="shared" si="1"/>
        <v>5.2235845255756636E-3</v>
      </c>
      <c r="K52" s="9">
        <f t="shared" si="2"/>
        <v>2.7285773252822643E-5</v>
      </c>
      <c r="L52" s="10">
        <f t="shared" si="3"/>
        <v>-1.0658141036401503E-12</v>
      </c>
      <c r="M52" s="1">
        <f t="shared" si="4"/>
        <v>-0.11302775803153878</v>
      </c>
      <c r="N52" s="1">
        <f t="shared" si="5"/>
        <v>353.52398649696693</v>
      </c>
      <c r="O52" s="1">
        <f t="shared" si="8"/>
        <v>458.26918268673597</v>
      </c>
      <c r="P52" s="1">
        <f t="shared" si="6"/>
        <v>-6.476013503033073</v>
      </c>
      <c r="Q52" s="1"/>
    </row>
    <row r="53" spans="8:17" x14ac:dyDescent="0.2">
      <c r="H53" s="1">
        <v>49</v>
      </c>
      <c r="I53" s="9">
        <f t="shared" si="0"/>
        <v>40.483681147521231</v>
      </c>
      <c r="J53" s="1">
        <f t="shared" si="1"/>
        <v>5.2993014701385125E-3</v>
      </c>
      <c r="K53" s="9">
        <f t="shared" si="2"/>
        <v>2.8082530352123539E-5</v>
      </c>
      <c r="L53" s="10">
        <f t="shared" si="3"/>
        <v>-1.0587086762825493E-12</v>
      </c>
      <c r="M53" s="1">
        <f t="shared" si="4"/>
        <v>-0.1146732243496343</v>
      </c>
      <c r="N53" s="1">
        <f t="shared" si="5"/>
        <v>353.42970822160913</v>
      </c>
      <c r="O53" s="1">
        <f t="shared" si="8"/>
        <v>458.35414718699411</v>
      </c>
      <c r="P53" s="1">
        <f t="shared" si="6"/>
        <v>-6.5702917783908674</v>
      </c>
      <c r="Q53" s="1"/>
    </row>
    <row r="54" spans="8:17" x14ac:dyDescent="0.2">
      <c r="H54" s="1">
        <v>50</v>
      </c>
      <c r="I54" s="9">
        <f t="shared" si="0"/>
        <v>41.070500529142926</v>
      </c>
      <c r="J54" s="1">
        <f t="shared" si="1"/>
        <v>5.3761159475671305E-3</v>
      </c>
      <c r="K54" s="9">
        <f t="shared" si="2"/>
        <v>2.8902553068286205E-5</v>
      </c>
      <c r="L54" s="10">
        <f t="shared" si="3"/>
        <v>-1.0516032489249483E-12</v>
      </c>
      <c r="M54" s="1">
        <f t="shared" si="4"/>
        <v>-0.1163428559478568</v>
      </c>
      <c r="N54" s="1">
        <f t="shared" si="5"/>
        <v>353.33404537768928</v>
      </c>
      <c r="O54" s="1">
        <f t="shared" si="8"/>
        <v>458.4416008812068</v>
      </c>
      <c r="P54" s="1">
        <f t="shared" si="6"/>
        <v>-6.6659546223107213</v>
      </c>
      <c r="Q54" s="1"/>
    </row>
    <row r="55" spans="8:17" x14ac:dyDescent="0.2">
      <c r="H55" s="1">
        <v>51</v>
      </c>
      <c r="I55" s="9">
        <f t="shared" si="0"/>
        <v>41.66582597979999</v>
      </c>
      <c r="J55" s="1">
        <f t="shared" si="1"/>
        <v>5.4540438668287672E-3</v>
      </c>
      <c r="K55" s="9">
        <f t="shared" si="2"/>
        <v>2.9746520763041904E-5</v>
      </c>
      <c r="L55" s="10">
        <f t="shared" si="3"/>
        <v>-1.0658141036401503E-12</v>
      </c>
      <c r="M55" s="1">
        <f t="shared" si="4"/>
        <v>-0.11803701698718594</v>
      </c>
      <c r="N55" s="1">
        <f t="shared" si="5"/>
        <v>353.23697710032025</v>
      </c>
      <c r="O55" s="1">
        <f t="shared" si="8"/>
        <v>458.53161693758415</v>
      </c>
      <c r="P55" s="1">
        <f t="shared" si="6"/>
        <v>-6.7630228996797541</v>
      </c>
      <c r="Q55" s="1"/>
    </row>
    <row r="56" spans="8:17" x14ac:dyDescent="0.2">
      <c r="H56" s="1">
        <v>52</v>
      </c>
      <c r="I56" s="9">
        <f t="shared" si="0"/>
        <v>42.269780796732938</v>
      </c>
      <c r="J56" s="1">
        <f t="shared" si="1"/>
        <v>5.5331013674944623E-3</v>
      </c>
      <c r="K56" s="9">
        <f t="shared" si="2"/>
        <v>3.0615132635454734E-5</v>
      </c>
      <c r="L56" s="10">
        <f t="shared" si="3"/>
        <v>-1.0658141036401503E-12</v>
      </c>
      <c r="M56" s="1">
        <f t="shared" si="4"/>
        <v>-0.11975607752188058</v>
      </c>
      <c r="N56" s="1">
        <f t="shared" si="5"/>
        <v>353.13848218695472</v>
      </c>
      <c r="O56" s="1">
        <f t="shared" si="8"/>
        <v>458.62427068958516</v>
      </c>
      <c r="P56" s="1">
        <f t="shared" si="6"/>
        <v>-6.8615178130452819</v>
      </c>
      <c r="Q56" s="1"/>
    </row>
    <row r="57" spans="8:17" x14ac:dyDescent="0.2">
      <c r="H57" s="1">
        <v>53</v>
      </c>
      <c r="I57" s="9">
        <f t="shared" si="0"/>
        <v>42.882490064401452</v>
      </c>
      <c r="J57" s="1">
        <f t="shared" si="1"/>
        <v>5.6133048230817039E-3</v>
      </c>
      <c r="K57" s="9">
        <f t="shared" si="2"/>
        <v>3.1509108301159232E-5</v>
      </c>
      <c r="L57" s="10">
        <f t="shared" si="3"/>
        <v>-1.0587086762825493E-12</v>
      </c>
      <c r="M57" s="1">
        <f t="shared" si="4"/>
        <v>-0.12150041361220043</v>
      </c>
      <c r="N57" s="1">
        <f t="shared" si="5"/>
        <v>353.03853909092703</v>
      </c>
      <c r="O57" s="1">
        <f t="shared" si="8"/>
        <v>458.71963970035347</v>
      </c>
      <c r="P57" s="1">
        <f t="shared" si="6"/>
        <v>-6.9614609090729687</v>
      </c>
      <c r="Q57" s="1"/>
    </row>
    <row r="58" spans="8:17" x14ac:dyDescent="0.2">
      <c r="H58" s="1">
        <v>54</v>
      </c>
      <c r="I58" s="9">
        <f t="shared" si="0"/>
        <v>43.504080680390459</v>
      </c>
      <c r="J58" s="1">
        <f t="shared" si="1"/>
        <v>5.6946708444455133E-3</v>
      </c>
      <c r="K58" s="9">
        <f t="shared" si="2"/>
        <v>3.2429188388510538E-5</v>
      </c>
      <c r="L58" s="10">
        <f t="shared" si="3"/>
        <v>-1.0658141036401503E-12</v>
      </c>
      <c r="M58" s="1">
        <f t="shared" si="4"/>
        <v>-0.12327040743996479</v>
      </c>
      <c r="N58" s="1">
        <f t="shared" si="5"/>
        <v>352.93712591483194</v>
      </c>
      <c r="O58" s="1">
        <f t="shared" si="8"/>
        <v>458.81780382914769</v>
      </c>
      <c r="P58" s="1">
        <f t="shared" si="6"/>
        <v>-7.0628740851680618</v>
      </c>
      <c r="Q58" s="1"/>
    </row>
    <row r="59" spans="8:17" x14ac:dyDescent="0.2">
      <c r="H59" s="1">
        <v>55</v>
      </c>
      <c r="I59" s="9">
        <f t="shared" si="0"/>
        <v>44.134681381691799</v>
      </c>
      <c r="J59" s="1">
        <f t="shared" si="1"/>
        <v>5.7772162832187158E-3</v>
      </c>
      <c r="K59" s="9">
        <f t="shared" si="2"/>
        <v>3.3376135152141222E-5</v>
      </c>
      <c r="L59" s="10">
        <f t="shared" si="3"/>
        <v>-1.0587086762825493E-12</v>
      </c>
      <c r="M59" s="1">
        <f t="shared" si="4"/>
        <v>-0.12506644742706785</v>
      </c>
      <c r="N59" s="1">
        <f t="shared" si="5"/>
        <v>352.83422040373421</v>
      </c>
      <c r="O59" s="1">
        <f t="shared" si="8"/>
        <v>458.91884530125918</v>
      </c>
      <c r="P59" s="1">
        <f t="shared" si="6"/>
        <v>-7.1657795962657929</v>
      </c>
      <c r="Q59" s="1"/>
    </row>
    <row r="60" spans="8:17" x14ac:dyDescent="0.2">
      <c r="H60" s="1">
        <v>56</v>
      </c>
      <c r="I60" s="9">
        <f t="shared" si="0"/>
        <v>44.774422771366787</v>
      </c>
      <c r="J60" s="1">
        <f t="shared" si="1"/>
        <v>5.8609582353020603E-3</v>
      </c>
      <c r="K60" s="9">
        <f t="shared" si="2"/>
        <v>3.435073310443261E-5</v>
      </c>
      <c r="L60" s="10">
        <f t="shared" si="3"/>
        <v>-1.0516032489249483E-12</v>
      </c>
      <c r="M60" s="1">
        <f t="shared" si="4"/>
        <v>-0.12688892835703788</v>
      </c>
      <c r="N60" s="1">
        <f t="shared" si="5"/>
        <v>352.72979993820388</v>
      </c>
      <c r="O60" s="1">
        <f t="shared" si="8"/>
        <v>459.02284877827623</v>
      </c>
      <c r="P60" s="1">
        <f t="shared" si="6"/>
        <v>-7.2702000617961176</v>
      </c>
      <c r="Q60" s="1"/>
    </row>
    <row r="61" spans="8:17" x14ac:dyDescent="0.2">
      <c r="H61" s="1">
        <v>57</v>
      </c>
      <c r="I61" s="9">
        <f t="shared" si="0"/>
        <v>45.423437345595318</v>
      </c>
      <c r="J61" s="1">
        <f t="shared" si="1"/>
        <v>5.9459140444049381E-3</v>
      </c>
      <c r="K61" s="9">
        <f t="shared" si="2"/>
        <v>3.535378966542393E-5</v>
      </c>
      <c r="L61" s="10">
        <f t="shared" si="3"/>
        <v>-1.0658141036401503E-12</v>
      </c>
      <c r="M61" s="1">
        <f t="shared" si="4"/>
        <v>-0.12873825149974294</v>
      </c>
      <c r="N61" s="1">
        <f t="shared" si="5"/>
        <v>352.62384152717101</v>
      </c>
      <c r="O61" s="1">
        <f t="shared" si="8"/>
        <v>459.12990143234975</v>
      </c>
      <c r="P61" s="1">
        <f t="shared" si="6"/>
        <v>-7.3761584728289904</v>
      </c>
      <c r="Q61" s="1"/>
    </row>
    <row r="62" spans="8:17" x14ac:dyDescent="0.2">
      <c r="H62" s="1">
        <v>58</v>
      </c>
      <c r="I62" s="9">
        <f t="shared" si="0"/>
        <v>46.081859521116911</v>
      </c>
      <c r="J62" s="1">
        <f t="shared" si="1"/>
        <v>6.0321013056374067E-3</v>
      </c>
      <c r="K62" s="9">
        <f t="shared" si="2"/>
        <v>3.6386135831697182E-5</v>
      </c>
      <c r="L62" s="10">
        <f t="shared" si="3"/>
        <v>-1.0587086762825493E-12</v>
      </c>
      <c r="M62" s="1">
        <f t="shared" si="4"/>
        <v>-0.13061482473936634</v>
      </c>
      <c r="N62" s="1">
        <f t="shared" si="5"/>
        <v>352.5163218005934</v>
      </c>
      <c r="O62" s="1">
        <f t="shared" si="8"/>
        <v>459.24009302021318</v>
      </c>
      <c r="P62" s="1">
        <f t="shared" si="6"/>
        <v>-7.4836781994065973</v>
      </c>
      <c r="Q62" s="1"/>
    </row>
    <row r="63" spans="8:17" x14ac:dyDescent="0.2">
      <c r="H63" s="1">
        <v>59</v>
      </c>
      <c r="I63" s="9">
        <f t="shared" si="0"/>
        <v>46.749825663069771</v>
      </c>
      <c r="J63" s="1">
        <f t="shared" si="1"/>
        <v>6.1195378691543149E-3</v>
      </c>
      <c r="K63" s="9">
        <f t="shared" si="2"/>
        <v>3.7448626864792359E-5</v>
      </c>
      <c r="L63" s="10">
        <f t="shared" si="3"/>
        <v>-1.0587086762825493E-12</v>
      </c>
      <c r="M63" s="1">
        <f t="shared" si="4"/>
        <v>-0.13251906270572986</v>
      </c>
      <c r="N63" s="1">
        <f t="shared" si="5"/>
        <v>352.40721700193217</v>
      </c>
      <c r="O63" s="1">
        <f t="shared" si="8"/>
        <v>459.35351596174928</v>
      </c>
      <c r="P63" s="1">
        <f t="shared" si="6"/>
        <v>-7.5927829980678325</v>
      </c>
      <c r="Q63" s="1"/>
    </row>
    <row r="64" spans="8:17" x14ac:dyDescent="0.2">
      <c r="H64" s="1">
        <v>60</v>
      </c>
      <c r="I64" s="9">
        <f t="shared" si="0"/>
        <v>47.42747411323311</v>
      </c>
      <c r="J64" s="1">
        <f t="shared" si="1"/>
        <v>6.2082418438522179E-3</v>
      </c>
      <c r="K64" s="9">
        <f t="shared" si="2"/>
        <v>3.8542142999722508E-5</v>
      </c>
      <c r="L64" s="10">
        <f t="shared" si="3"/>
        <v>-1.0587086762825493E-12</v>
      </c>
      <c r="M64" s="1">
        <f t="shared" si="4"/>
        <v>-0.1344513869091333</v>
      </c>
      <c r="N64" s="1">
        <f t="shared" si="5"/>
        <v>352.29650298042617</v>
      </c>
      <c r="O64" s="1">
        <f t="shared" si="8"/>
        <v>459.47026542073542</v>
      </c>
      <c r="P64" s="1">
        <f t="shared" si="6"/>
        <v>-7.703497019573831</v>
      </c>
      <c r="Q64" s="1"/>
    </row>
    <row r="65" spans="8:17" x14ac:dyDescent="0.2">
      <c r="H65" s="1">
        <v>61</v>
      </c>
      <c r="I65" s="9">
        <f t="shared" si="0"/>
        <v>48.114945218679011</v>
      </c>
      <c r="J65" s="1">
        <f t="shared" si="1"/>
        <v>6.2982316011198887E-3</v>
      </c>
      <c r="K65" s="9">
        <f t="shared" si="2"/>
        <v>3.9667590174175811E-5</v>
      </c>
      <c r="L65" s="10">
        <f t="shared" si="3"/>
        <v>-1.0587086762825493E-12</v>
      </c>
      <c r="M65" s="1">
        <f t="shared" si="4"/>
        <v>-0.13641222587877905</v>
      </c>
      <c r="N65" s="1">
        <f t="shared" si="5"/>
        <v>352.18415518316067</v>
      </c>
      <c r="O65" s="1">
        <f t="shared" si="8"/>
        <v>459.59043938675103</v>
      </c>
      <c r="P65" s="1">
        <f t="shared" si="6"/>
        <v>-7.8158448168393306</v>
      </c>
      <c r="Q65" s="1"/>
    </row>
    <row r="66" spans="8:17" x14ac:dyDescent="0.2">
      <c r="H66" s="1">
        <v>62</v>
      </c>
      <c r="I66" s="9">
        <f t="shared" si="0"/>
        <v>48.812381360839609</v>
      </c>
      <c r="J66" s="1">
        <f t="shared" si="1"/>
        <v>6.3895257786432107E-3</v>
      </c>
      <c r="K66" s="9">
        <f t="shared" si="2"/>
        <v>4.0825900779008841E-5</v>
      </c>
      <c r="L66" s="10">
        <f t="shared" si="3"/>
        <v>-1.0658141036401503E-12</v>
      </c>
      <c r="M66" s="1">
        <f t="shared" si="4"/>
        <v>-0.13840201530495144</v>
      </c>
      <c r="N66" s="1">
        <f t="shared" si="5"/>
        <v>352.07014864692127</v>
      </c>
      <c r="O66" s="1">
        <f t="shared" si="8"/>
        <v>459.7141387609185</v>
      </c>
      <c r="P66" s="1">
        <f t="shared" si="6"/>
        <v>-7.9298513530787318</v>
      </c>
      <c r="Q66" s="1"/>
    </row>
    <row r="67" spans="8:17" x14ac:dyDescent="0.2">
      <c r="H67" s="1">
        <v>63</v>
      </c>
      <c r="I67" s="9">
        <f t="shared" si="0"/>
        <v>49.519926984995479</v>
      </c>
      <c r="J67" s="1">
        <f t="shared" si="1"/>
        <v>6.4821432842651974E-3</v>
      </c>
      <c r="K67" s="9">
        <f t="shared" si="2"/>
        <v>4.2018034430652018E-5</v>
      </c>
      <c r="L67" s="10">
        <f t="shared" si="3"/>
        <v>-1.0516032489249483E-12</v>
      </c>
      <c r="M67" s="1">
        <f t="shared" si="4"/>
        <v>-0.14042119818504989</v>
      </c>
      <c r="N67" s="1">
        <f t="shared" si="5"/>
        <v>351.95445798982655</v>
      </c>
      <c r="O67" s="1">
        <f t="shared" si="8"/>
        <v>459.841467442983</v>
      </c>
      <c r="P67" s="1">
        <f t="shared" si="6"/>
        <v>-8.0455420101734489</v>
      </c>
      <c r="Q67" s="1"/>
    </row>
    <row r="68" spans="8:17" x14ac:dyDescent="0.2">
      <c r="H68" s="1">
        <v>64</v>
      </c>
      <c r="I68" s="9">
        <f t="shared" ref="I68:I131" si="9">20*10^(H68/160)</f>
        <v>50.237728630191612</v>
      </c>
      <c r="J68" s="1">
        <f t="shared" ref="J68:J131" si="10">2*PI()*I68/$B$6</f>
        <v>6.5761032999019824E-3</v>
      </c>
      <c r="K68" s="9">
        <f t="shared" ref="K68:K131" si="11">4*SIN(J68/2)^2</f>
        <v>4.3244978766067429E-5</v>
      </c>
      <c r="L68" s="10">
        <f t="shared" ref="L68:L131" si="12">10*LOG10(($B$15+$B$16+$B$17)^2 + ( $B$15*$B$17*K68 - ($B$16*($B$15+$B$17) + 4*$B$15*$B$17) )*K68 )  - 10*LOG10( (1+$Z$2+$Z$3)^2 + ( 1*$Z$3*K68 - ($Z$2*(1+$Z$3) + 4*1*$Z$3) )*K68)</f>
        <v>-1.0516032489249483E-12</v>
      </c>
      <c r="M68" s="1">
        <f t="shared" ref="M68:M131" si="13">ATAN2( ( $Z$1+$Z$2*$AB$2+$Z$3*$AB$3+ ($Z$1*$AB$2+$Z$2*(1+$AB$3)+$Z$3*$AB$2)*COS(J68)+ ($Z$1*$AB$3+$Z$3)*COS(2*J68) ) / ( 1+$AB$2*$AB$2+$AB$3*$AB$3+ 2* ( ($AB$2+$AB$2*$AB$3)*COS(J68)+ $AB$3*COS(2*J68) ) ),( ($Z$2-$Z$1*$AB$2+$Z$3*$AB$2-$Z$2*$AB$3+ 2*(-$Z$1*$AB$3+$Z$3)*COS(J68) )*SIN(J68) / ( 1+$AB$2*$AB$2+$AB$3*$AB$3+ 2*($AB$2 + $AB$2*$AB$3)*COS(J68)+ 2*$AB$3*COS(2*J68) ) ))*2</f>
        <v>-0.14247022497363562</v>
      </c>
      <c r="N68" s="1">
        <f t="shared" ref="N68:N131" si="14">DEGREES(M68)+360</f>
        <v>351.83705740273132</v>
      </c>
      <c r="O68" s="1">
        <f t="shared" si="8"/>
        <v>459.972532423654</v>
      </c>
      <c r="P68" s="1">
        <f t="shared" ref="P68:P131" si="15">IF(N68&gt;180,N68-360,N68)</f>
        <v>-8.1629425972686818</v>
      </c>
      <c r="Q68" s="1"/>
    </row>
    <row r="69" spans="8:17" x14ac:dyDescent="0.2">
      <c r="H69" s="1">
        <v>65</v>
      </c>
      <c r="I69" s="9">
        <f t="shared" si="9"/>
        <v>50.965934959586939</v>
      </c>
      <c r="J69" s="1">
        <f t="shared" si="10"/>
        <v>6.6714252855155642E-3</v>
      </c>
      <c r="K69" s="9">
        <f t="shared" si="11"/>
        <v>4.4507750260917343E-5</v>
      </c>
      <c r="L69" s="10">
        <f t="shared" si="12"/>
        <v>-1.0587086762825493E-12</v>
      </c>
      <c r="M69" s="1">
        <f t="shared" si="13"/>
        <v>-0.14454955373663519</v>
      </c>
      <c r="N69" s="1">
        <f t="shared" si="14"/>
        <v>351.7179206403913</v>
      </c>
      <c r="O69" s="1">
        <f t="shared" ref="O69:O91" si="16">(-((M70-M68)/(I70-I68))/360)*58000000</f>
        <v>460.10744387649748</v>
      </c>
      <c r="P69" s="1">
        <f t="shared" si="15"/>
        <v>-8.2820793596087015</v>
      </c>
      <c r="Q69" s="1"/>
    </row>
    <row r="70" spans="8:17" x14ac:dyDescent="0.2">
      <c r="H70" s="1">
        <v>66</v>
      </c>
      <c r="I70" s="9">
        <f t="shared" si="9"/>
        <v>51.704696791243812</v>
      </c>
      <c r="J70" s="1">
        <f t="shared" si="10"/>
        <v>6.7681289831441373E-3</v>
      </c>
      <c r="K70" s="9">
        <f t="shared" si="11"/>
        <v>4.5807395071620767E-5</v>
      </c>
      <c r="L70" s="10">
        <f t="shared" si="12"/>
        <v>-1.0587086762825493E-12</v>
      </c>
      <c r="M70" s="1">
        <f t="shared" si="13"/>
        <v>-0.14665965030982142</v>
      </c>
      <c r="N70" s="1">
        <f t="shared" si="14"/>
        <v>351.5970210123827</v>
      </c>
      <c r="O70" s="1">
        <f t="shared" si="16"/>
        <v>460.2463152546988</v>
      </c>
      <c r="P70" s="1">
        <f t="shared" si="15"/>
        <v>-8.4029789876173027</v>
      </c>
      <c r="Q70" s="1"/>
    </row>
    <row r="71" spans="8:17" x14ac:dyDescent="0.2">
      <c r="H71" s="1">
        <v>67</v>
      </c>
      <c r="I71" s="9">
        <f t="shared" si="9"/>
        <v>52.454167129363817</v>
      </c>
      <c r="J71" s="1">
        <f t="shared" si="10"/>
        <v>6.8662344209908565E-3</v>
      </c>
      <c r="K71" s="9">
        <f t="shared" si="11"/>
        <v>4.7144989901995933E-5</v>
      </c>
      <c r="L71" s="10">
        <f t="shared" si="12"/>
        <v>-1.0587086762825493E-12</v>
      </c>
      <c r="M71" s="1">
        <f t="shared" si="13"/>
        <v>-0.148800988461773</v>
      </c>
      <c r="N71" s="1">
        <f t="shared" si="14"/>
        <v>351.47433137376555</v>
      </c>
      <c r="O71" s="1">
        <f t="shared" si="16"/>
        <v>460.38926339119922</v>
      </c>
      <c r="P71" s="1">
        <f t="shared" si="15"/>
        <v>-8.5256686262344488</v>
      </c>
      <c r="Q71" s="1"/>
    </row>
    <row r="72" spans="8:17" x14ac:dyDescent="0.2">
      <c r="H72" s="1">
        <v>68</v>
      </c>
      <c r="I72" s="9">
        <f t="shared" si="9"/>
        <v>53.214501195976197</v>
      </c>
      <c r="J72" s="1">
        <f t="shared" si="10"/>
        <v>6.9657619175718371E-3</v>
      </c>
      <c r="K72" s="9">
        <f t="shared" si="11"/>
        <v>4.8521642895205657E-5</v>
      </c>
      <c r="L72" s="10">
        <f t="shared" si="12"/>
        <v>-1.0658141036401503E-12</v>
      </c>
      <c r="M72" s="1">
        <f t="shared" si="13"/>
        <v>-0.1509740500614323</v>
      </c>
      <c r="N72" s="1">
        <f t="shared" si="14"/>
        <v>351.3498241154831</v>
      </c>
      <c r="O72" s="1">
        <f t="shared" si="16"/>
        <v>460.53640860064803</v>
      </c>
      <c r="P72" s="1">
        <f t="shared" si="15"/>
        <v>-8.6501758845168979</v>
      </c>
      <c r="Q72" s="1"/>
    </row>
    <row r="73" spans="8:17" x14ac:dyDescent="0.2">
      <c r="H73" s="1">
        <v>69</v>
      </c>
      <c r="I73" s="9">
        <f t="shared" si="9"/>
        <v>53.985856463085881</v>
      </c>
      <c r="J73" s="1">
        <f t="shared" si="10"/>
        <v>7.0667320859243198E-3</v>
      </c>
      <c r="K73" s="9">
        <f t="shared" si="11"/>
        <v>4.9938494551745329E-5</v>
      </c>
      <c r="L73" s="10">
        <f t="shared" si="12"/>
        <v>-1.0516032489249483E-12</v>
      </c>
      <c r="M73" s="1">
        <f t="shared" si="13"/>
        <v>-0.15317932525046163</v>
      </c>
      <c r="N73" s="1">
        <f t="shared" si="14"/>
        <v>351.22347115448684</v>
      </c>
      <c r="O73" s="1">
        <f t="shared" si="16"/>
        <v>460.6878747851199</v>
      </c>
      <c r="P73" s="1">
        <f t="shared" si="15"/>
        <v>-8.7765288455131554</v>
      </c>
      <c r="Q73" s="1"/>
    </row>
    <row r="74" spans="8:17" x14ac:dyDescent="0.2">
      <c r="H74" s="1">
        <v>70</v>
      </c>
      <c r="I74" s="9">
        <f t="shared" si="9"/>
        <v>54.768392685287225</v>
      </c>
      <c r="J74" s="1">
        <f t="shared" si="10"/>
        <v>7.1691658378758042E-3</v>
      </c>
      <c r="K74" s="9">
        <f t="shared" si="11"/>
        <v>5.1396718674232701E-5</v>
      </c>
      <c r="L74" s="10">
        <f t="shared" si="12"/>
        <v>-1.0587086762825493E-12</v>
      </c>
      <c r="M74" s="1">
        <f t="shared" si="13"/>
        <v>-0.15541731262054709</v>
      </c>
      <c r="N74" s="1">
        <f t="shared" si="14"/>
        <v>351.09524392357736</v>
      </c>
      <c r="O74" s="1">
        <f t="shared" si="16"/>
        <v>460.84378954307709</v>
      </c>
      <c r="P74" s="1">
        <f t="shared" si="15"/>
        <v>-8.9047560764226432</v>
      </c>
      <c r="Q74" s="1"/>
    </row>
    <row r="75" spans="8:17" x14ac:dyDescent="0.2">
      <c r="H75" s="1">
        <v>71</v>
      </c>
      <c r="I75" s="9">
        <f t="shared" si="9"/>
        <v>55.562271932850706</v>
      </c>
      <c r="J75" s="1">
        <f t="shared" si="10"/>
        <v>7.273084388375089E-3</v>
      </c>
      <c r="K75" s="9">
        <f t="shared" si="11"/>
        <v>5.2897523339782851E-5</v>
      </c>
      <c r="L75" s="10">
        <f t="shared" si="12"/>
        <v>-1.0587086762825493E-12</v>
      </c>
      <c r="M75" s="1">
        <f t="shared" si="13"/>
        <v>-0.1576885193958594</v>
      </c>
      <c r="N75" s="1">
        <f t="shared" si="14"/>
        <v>350.96511336095045</v>
      </c>
      <c r="O75" s="1">
        <f t="shared" si="16"/>
        <v>461.00428428256259</v>
      </c>
      <c r="P75" s="1">
        <f t="shared" si="15"/>
        <v>-9.0348866390495459</v>
      </c>
      <c r="Q75" s="1"/>
    </row>
    <row r="76" spans="8:17" x14ac:dyDescent="0.2">
      <c r="H76" s="1">
        <v>72</v>
      </c>
      <c r="I76" s="9">
        <f t="shared" si="9"/>
        <v>56.367658625289081</v>
      </c>
      <c r="J76" s="1">
        <f t="shared" si="10"/>
        <v>7.3785092598860633E-3</v>
      </c>
      <c r="K76" s="9">
        <f t="shared" si="11"/>
        <v>5.4442151900772801E-5</v>
      </c>
      <c r="L76" s="10">
        <f t="shared" si="12"/>
        <v>-1.0587086762825493E-12</v>
      </c>
      <c r="M76" s="1">
        <f t="shared" si="13"/>
        <v>-0.15999346162084524</v>
      </c>
      <c r="N76" s="1">
        <f t="shared" si="14"/>
        <v>350.83304989943724</v>
      </c>
      <c r="O76" s="1">
        <f t="shared" si="16"/>
        <v>461.16949433610955</v>
      </c>
      <c r="P76" s="1">
        <f t="shared" si="15"/>
        <v>-9.1669501005627581</v>
      </c>
      <c r="Q76" s="1"/>
    </row>
    <row r="77" spans="8:17" x14ac:dyDescent="0.2">
      <c r="H77" s="1">
        <v>73</v>
      </c>
      <c r="I77" s="9">
        <f t="shared" si="9"/>
        <v>57.184719565410134</v>
      </c>
      <c r="J77" s="1">
        <f t="shared" si="10"/>
        <v>7.4854622868452082E-3</v>
      </c>
      <c r="K77" s="9">
        <f t="shared" si="11"/>
        <v>5.603188401482506E-5</v>
      </c>
      <c r="L77" s="10">
        <f t="shared" si="12"/>
        <v>-1.0587086762825493E-12</v>
      </c>
      <c r="M77" s="1">
        <f t="shared" si="13"/>
        <v>-0.16233266435354785</v>
      </c>
      <c r="N77" s="1">
        <f t="shared" si="14"/>
        <v>350.69902345542795</v>
      </c>
      <c r="O77" s="1">
        <f t="shared" si="16"/>
        <v>461.33955908146322</v>
      </c>
      <c r="P77" s="1">
        <f t="shared" si="15"/>
        <v>-9.3009765445720518</v>
      </c>
      <c r="Q77" s="1"/>
    </row>
    <row r="78" spans="8:17" x14ac:dyDescent="0.2">
      <c r="H78" s="1">
        <v>74</v>
      </c>
      <c r="I78" s="9">
        <f t="shared" si="9"/>
        <v>58.013623973863091</v>
      </c>
      <c r="J78" s="1">
        <f t="shared" si="10"/>
        <v>7.5939656201837076E-3</v>
      </c>
      <c r="K78" s="9">
        <f t="shared" si="11"/>
        <v>5.7668036704863084E-5</v>
      </c>
      <c r="L78" s="10">
        <f t="shared" si="12"/>
        <v>-1.0658141036401503E-12</v>
      </c>
      <c r="M78" s="1">
        <f t="shared" si="13"/>
        <v>-0.16470666186468697</v>
      </c>
      <c r="N78" s="1">
        <f t="shared" si="14"/>
        <v>350.5630034174651</v>
      </c>
      <c r="O78" s="1">
        <f t="shared" si="16"/>
        <v>461.51462206517289</v>
      </c>
      <c r="P78" s="1">
        <f t="shared" si="15"/>
        <v>-9.4369965825349027</v>
      </c>
      <c r="Q78" s="1"/>
    </row>
    <row r="79" spans="8:17" x14ac:dyDescent="0.2">
      <c r="H79" s="1">
        <v>75</v>
      </c>
      <c r="I79" s="9">
        <f t="shared" si="9"/>
        <v>58.854543524185644</v>
      </c>
      <c r="J79" s="1">
        <f t="shared" si="10"/>
        <v>7.704041731915098E-3</v>
      </c>
      <c r="K79" s="9">
        <f t="shared" si="11"/>
        <v>5.9351965450116054E-5</v>
      </c>
      <c r="L79" s="10">
        <f t="shared" si="12"/>
        <v>-1.0587086762825493E-12</v>
      </c>
      <c r="M79" s="1">
        <f t="shared" si="13"/>
        <v>-0.16711599784268361</v>
      </c>
      <c r="N79" s="1">
        <f t="shared" si="14"/>
        <v>350.42495863449687</v>
      </c>
      <c r="O79" s="1">
        <f t="shared" si="16"/>
        <v>461.69483112885518</v>
      </c>
      <c r="P79" s="1">
        <f t="shared" si="15"/>
        <v>-9.5750413655031252</v>
      </c>
      <c r="Q79" s="1"/>
    </row>
    <row r="80" spans="8:17" x14ac:dyDescent="0.2">
      <c r="H80" s="1">
        <v>76</v>
      </c>
      <c r="I80" s="9">
        <f t="shared" si="9"/>
        <v>59.707652378359199</v>
      </c>
      <c r="J80" s="1">
        <f t="shared" si="10"/>
        <v>7.8157134197894326E-3</v>
      </c>
      <c r="K80" s="9">
        <f t="shared" si="11"/>
        <v>6.1085065308977046E-5</v>
      </c>
      <c r="L80" s="10">
        <f t="shared" si="12"/>
        <v>-1.0587086762825493E-12</v>
      </c>
      <c r="M80" s="1">
        <f t="shared" si="13"/>
        <v>-0.16956122560487444</v>
      </c>
      <c r="N80" s="1">
        <f t="shared" si="14"/>
        <v>350.28485740377511</v>
      </c>
      <c r="O80" s="1">
        <f t="shared" si="16"/>
        <v>461.88033854122426</v>
      </c>
      <c r="P80" s="1">
        <f t="shared" si="15"/>
        <v>-9.7151425962248936</v>
      </c>
      <c r="Q80" s="1"/>
    </row>
    <row r="81" spans="8:17" x14ac:dyDescent="0.2">
      <c r="H81" s="1">
        <v>77</v>
      </c>
      <c r="I81" s="9">
        <f t="shared" si="9"/>
        <v>60.573127222879279</v>
      </c>
      <c r="J81" s="1">
        <f t="shared" si="10"/>
        <v>7.929003812014895E-3</v>
      </c>
      <c r="K81" s="9">
        <f t="shared" si="11"/>
        <v>6.2868772074643878E-5</v>
      </c>
      <c r="L81" s="10">
        <f t="shared" si="12"/>
        <v>-1.0516032489249483E-12</v>
      </c>
      <c r="M81" s="1">
        <f t="shared" si="13"/>
        <v>-0.17204290831515009</v>
      </c>
      <c r="N81" s="1">
        <f t="shared" si="14"/>
        <v>350.14266745838574</v>
      </c>
      <c r="O81" s="1">
        <f t="shared" si="16"/>
        <v>462.07130113398233</v>
      </c>
      <c r="P81" s="1">
        <f t="shared" si="15"/>
        <v>-9.8573325416142552</v>
      </c>
      <c r="Q81" s="1"/>
    </row>
    <row r="82" spans="8:17" x14ac:dyDescent="0.2">
      <c r="H82" s="1">
        <v>78</v>
      </c>
      <c r="I82" s="9">
        <f t="shared" si="9"/>
        <v>61.451147305348933</v>
      </c>
      <c r="J82" s="1">
        <f t="shared" si="10"/>
        <v>8.0439363720478507E-3</v>
      </c>
      <c r="K82" s="9">
        <f t="shared" si="11"/>
        <v>6.4704563464499894E-5</v>
      </c>
      <c r="L82" s="10">
        <f t="shared" si="12"/>
        <v>-1.0587086762825493E-12</v>
      </c>
      <c r="M82" s="1">
        <f t="shared" si="13"/>
        <v>-0.17456161920826188</v>
      </c>
      <c r="N82" s="1">
        <f t="shared" si="14"/>
        <v>349.9983559543968</v>
      </c>
      <c r="O82" s="1">
        <f t="shared" si="16"/>
        <v>462.26788044189868</v>
      </c>
      <c r="P82" s="1">
        <f t="shared" si="15"/>
        <v>-10.0016440456032</v>
      </c>
      <c r="Q82" s="1"/>
    </row>
    <row r="83" spans="8:17" x14ac:dyDescent="0.2">
      <c r="H83" s="1">
        <v>79</v>
      </c>
      <c r="I83" s="9">
        <f t="shared" si="9"/>
        <v>62.341894471602529</v>
      </c>
      <c r="J83" s="1">
        <f t="shared" si="10"/>
        <v>8.1605349034523603E-3</v>
      </c>
      <c r="K83" s="9">
        <f t="shared" si="11"/>
        <v>6.6593960344219896E-5</v>
      </c>
      <c r="L83" s="10">
        <f t="shared" si="12"/>
        <v>-1.0658141036401503E-12</v>
      </c>
      <c r="M83" s="1">
        <f t="shared" si="13"/>
        <v>-0.17711794182105431</v>
      </c>
      <c r="N83" s="1">
        <f t="shared" si="14"/>
        <v>349.85188945760996</v>
      </c>
      <c r="O83" s="1">
        <f t="shared" si="16"/>
        <v>462.47024284665298</v>
      </c>
      <c r="P83" s="1">
        <f t="shared" si="15"/>
        <v>-10.148110542390043</v>
      </c>
      <c r="Q83" s="1"/>
    </row>
    <row r="84" spans="8:17" x14ac:dyDescent="0.2">
      <c r="H84" s="1">
        <v>80</v>
      </c>
      <c r="I84" s="9">
        <f t="shared" si="9"/>
        <v>63.245553203367592</v>
      </c>
      <c r="J84" s="1">
        <f t="shared" si="10"/>
        <v>8.278823554830084E-3</v>
      </c>
      <c r="K84" s="9">
        <f t="shared" si="11"/>
        <v>6.8538527987613808E-5</v>
      </c>
      <c r="L84" s="10">
        <f t="shared" si="12"/>
        <v>-1.0587086762825493E-12</v>
      </c>
      <c r="M84" s="1">
        <f t="shared" si="13"/>
        <v>-0.17971247023088216</v>
      </c>
      <c r="N84" s="1">
        <f t="shared" si="14"/>
        <v>349.70323392990002</v>
      </c>
      <c r="O84" s="1">
        <f t="shared" si="16"/>
        <v>462.6785597259564</v>
      </c>
      <c r="P84" s="1">
        <f t="shared" si="15"/>
        <v>-10.296766070099977</v>
      </c>
      <c r="Q84" s="1"/>
    </row>
    <row r="85" spans="8:17" x14ac:dyDescent="0.2">
      <c r="H85" s="1">
        <v>81</v>
      </c>
      <c r="I85" s="9">
        <f t="shared" si="9"/>
        <v>64.162310656472727</v>
      </c>
      <c r="J85" s="1">
        <f t="shared" si="10"/>
        <v>8.3988268248217004E-3</v>
      </c>
      <c r="K85" s="9">
        <f t="shared" si="11"/>
        <v>7.0539877373252904E-5</v>
      </c>
      <c r="L85" s="10">
        <f t="shared" si="12"/>
        <v>-1.0516032489249483E-12</v>
      </c>
      <c r="M85" s="1">
        <f t="shared" si="13"/>
        <v>-0.18234580930150815</v>
      </c>
      <c r="N85" s="1">
        <f t="shared" si="14"/>
        <v>349.55235471512623</v>
      </c>
      <c r="O85" s="1">
        <f t="shared" si="16"/>
        <v>462.89300760778326</v>
      </c>
      <c r="P85" s="1">
        <f t="shared" si="15"/>
        <v>-10.447645284873772</v>
      </c>
      <c r="Q85" s="1"/>
    </row>
    <row r="86" spans="8:17" x14ac:dyDescent="0.2">
      <c r="H86" s="1">
        <v>82</v>
      </c>
      <c r="I86" s="9">
        <f t="shared" si="9"/>
        <v>65.092356699609169</v>
      </c>
      <c r="J86" s="1">
        <f t="shared" si="10"/>
        <v>8.5205695671807715E-3</v>
      </c>
      <c r="K86" s="9">
        <f t="shared" si="11"/>
        <v>7.2599666518950506E-5</v>
      </c>
      <c r="L86" s="10">
        <f t="shared" si="12"/>
        <v>-1.0658141036401503E-12</v>
      </c>
      <c r="M86" s="1">
        <f t="shared" si="13"/>
        <v>-0.18501857493675974</v>
      </c>
      <c r="N86" s="1">
        <f t="shared" si="14"/>
        <v>349.39921652459873</v>
      </c>
      <c r="O86" s="1">
        <f t="shared" si="16"/>
        <v>463.11376832856189</v>
      </c>
      <c r="P86" s="1">
        <f t="shared" si="15"/>
        <v>-10.600783475401272</v>
      </c>
      <c r="Q86" s="1"/>
    </row>
    <row r="87" spans="8:17" x14ac:dyDescent="0.2">
      <c r="H87" s="1">
        <v>83</v>
      </c>
      <c r="I87" s="9">
        <f t="shared" si="9"/>
        <v>66.035883953654405</v>
      </c>
      <c r="J87" s="1">
        <f t="shared" si="10"/>
        <v>8.6440769959212002E-3</v>
      </c>
      <c r="K87" s="9">
        <f t="shared" si="11"/>
        <v>7.4719601855203791E-5</v>
      </c>
      <c r="L87" s="10">
        <f t="shared" si="12"/>
        <v>-1.0587086762825493E-12</v>
      </c>
      <c r="M87" s="1">
        <f t="shared" si="13"/>
        <v>-0.18773139434225172</v>
      </c>
      <c r="N87" s="1">
        <f t="shared" si="14"/>
        <v>349.24378342208286</v>
      </c>
      <c r="O87" s="1">
        <f t="shared" si="16"/>
        <v>463.34102919736381</v>
      </c>
      <c r="P87" s="1">
        <f t="shared" si="15"/>
        <v>-10.756216577917144</v>
      </c>
      <c r="Q87" s="1"/>
    </row>
    <row r="88" spans="8:17" x14ac:dyDescent="0.2">
      <c r="H88" s="1">
        <v>84</v>
      </c>
      <c r="I88" s="9">
        <f t="shared" si="9"/>
        <v>66.993087831565546</v>
      </c>
      <c r="J88" s="1">
        <f t="shared" si="10"/>
        <v>8.7693746905392542E-3</v>
      </c>
      <c r="K88" s="9">
        <f t="shared" si="11"/>
        <v>7.6901439638732376E-5</v>
      </c>
      <c r="L88" s="10">
        <f t="shared" si="12"/>
        <v>-1.0587086762825493E-12</v>
      </c>
      <c r="M88" s="1">
        <f t="shared" si="13"/>
        <v>-0.19048490629549991</v>
      </c>
      <c r="N88" s="1">
        <f t="shared" si="14"/>
        <v>349.08601880832288</v>
      </c>
      <c r="O88" s="1">
        <f t="shared" si="16"/>
        <v>463.57498316490597</v>
      </c>
      <c r="P88" s="1">
        <f t="shared" si="15"/>
        <v>-10.913981191677124</v>
      </c>
      <c r="Q88" s="1"/>
    </row>
    <row r="89" spans="8:17" x14ac:dyDescent="0.2">
      <c r="H89" s="1">
        <v>85</v>
      </c>
      <c r="I89" s="9">
        <f t="shared" si="9"/>
        <v>67.964166578851192</v>
      </c>
      <c r="J89" s="1">
        <f t="shared" si="10"/>
        <v>8.8964886013113264E-3</v>
      </c>
      <c r="K89" s="9">
        <f t="shared" si="11"/>
        <v>7.9146987407285483E-5</v>
      </c>
      <c r="L89" s="10">
        <f t="shared" si="12"/>
        <v>-1.0587086762825493E-12</v>
      </c>
      <c r="M89" s="1">
        <f t="shared" si="13"/>
        <v>-0.19327976142474484</v>
      </c>
      <c r="N89" s="1">
        <f t="shared" si="14"/>
        <v>348.92588540506665</v>
      </c>
      <c r="O89" s="1">
        <f t="shared" si="16"/>
        <v>463.81582899830738</v>
      </c>
      <c r="P89" s="1">
        <f t="shared" si="15"/>
        <v>-11.074114594933349</v>
      </c>
      <c r="Q89" s="1"/>
    </row>
    <row r="90" spans="8:17" x14ac:dyDescent="0.2">
      <c r="H90" s="1">
        <v>86</v>
      </c>
      <c r="I90" s="9">
        <f t="shared" si="9"/>
        <v>68.94932131462987</v>
      </c>
      <c r="J90" s="1">
        <f t="shared" si="10"/>
        <v>9.0254450546684729E-3</v>
      </c>
      <c r="K90" s="9">
        <f t="shared" si="11"/>
        <v>8.1458105476921527E-5</v>
      </c>
      <c r="L90" s="10">
        <f t="shared" si="12"/>
        <v>-1.0587086762825493E-12</v>
      </c>
      <c r="M90" s="1">
        <f t="shared" si="13"/>
        <v>-0.19611662249684855</v>
      </c>
      <c r="N90" s="1">
        <f t="shared" si="14"/>
        <v>348.76334523857014</v>
      </c>
      <c r="O90" s="1">
        <f t="shared" si="16"/>
        <v>464.06377146146536</v>
      </c>
      <c r="P90" s="1">
        <f t="shared" si="15"/>
        <v>-11.236654761429861</v>
      </c>
      <c r="Q90" s="1"/>
    </row>
    <row r="91" spans="8:17" x14ac:dyDescent="0.2">
      <c r="H91" s="1">
        <v>87</v>
      </c>
      <c r="I91" s="9">
        <f t="shared" si="9"/>
        <v>69.948756073283562</v>
      </c>
      <c r="J91" s="1">
        <f t="shared" si="10"/>
        <v>9.1562707586488358E-3</v>
      </c>
      <c r="K91" s="9">
        <f t="shared" si="11"/>
        <v>8.3836708482999591E-5</v>
      </c>
      <c r="L91" s="10">
        <f t="shared" si="12"/>
        <v>-1.0587086762825493E-12</v>
      </c>
      <c r="M91" s="1">
        <f t="shared" si="13"/>
        <v>-0.19899616471460815</v>
      </c>
      <c r="N91" s="1">
        <f t="shared" si="14"/>
        <v>348.59835962256278</v>
      </c>
      <c r="O91" s="1">
        <f t="shared" si="16"/>
        <v>464.31902150007494</v>
      </c>
      <c r="P91" s="1">
        <f t="shared" si="15"/>
        <v>-11.401640377437218</v>
      </c>
      <c r="Q91" s="1"/>
    </row>
    <row r="92" spans="8:17" x14ac:dyDescent="0.2">
      <c r="H92" s="1">
        <v>88</v>
      </c>
      <c r="I92" s="9">
        <f t="shared" si="9"/>
        <v>70.96267784671511</v>
      </c>
      <c r="J92" s="1">
        <f t="shared" si="10"/>
        <v>9.288992808429139E-3</v>
      </c>
      <c r="K92" s="9">
        <f t="shared" si="11"/>
        <v>8.6284766966159571E-5</v>
      </c>
      <c r="L92" s="10">
        <f t="shared" si="12"/>
        <v>-1.0587086762825493E-12</v>
      </c>
      <c r="M92" s="1">
        <f t="shared" si="13"/>
        <v>-0.20191907602386747</v>
      </c>
      <c r="N92" s="1">
        <f t="shared" si="14"/>
        <v>348.43088914065117</v>
      </c>
      <c r="P92" s="1">
        <f t="shared" si="15"/>
        <v>-11.569110859348825</v>
      </c>
      <c r="Q92" s="1"/>
    </row>
    <row r="93" spans="8:17" x14ac:dyDescent="0.2">
      <c r="H93" s="1">
        <v>89</v>
      </c>
      <c r="I93" s="9">
        <f t="shared" si="9"/>
        <v>71.991296627217935</v>
      </c>
      <c r="J93" s="1">
        <f t="shared" si="10"/>
        <v>9.4236386919363136E-3</v>
      </c>
      <c r="K93" s="9">
        <f t="shared" si="11"/>
        <v>8.8804309004602788E-5</v>
      </c>
      <c r="L93" s="10">
        <f t="shared" si="12"/>
        <v>-1.0587086762825493E-12</v>
      </c>
      <c r="M93" s="1">
        <f t="shared" si="13"/>
        <v>-0.20488605743084493</v>
      </c>
      <c r="N93" s="1">
        <f t="shared" si="14"/>
        <v>348.26089362813758</v>
      </c>
      <c r="P93" s="1">
        <f t="shared" si="15"/>
        <v>-11.73910637186242</v>
      </c>
      <c r="Q93" s="1"/>
    </row>
    <row r="94" spans="8:17" x14ac:dyDescent="0.2">
      <c r="H94" s="1">
        <v>90</v>
      </c>
      <c r="I94" s="9">
        <f t="shared" si="9"/>
        <v>73.034825450967546</v>
      </c>
      <c r="J94" s="1">
        <f t="shared" si="10"/>
        <v>9.5602362955405206E-3</v>
      </c>
      <c r="K94" s="9">
        <f t="shared" si="11"/>
        <v>9.1397421894026272E-5</v>
      </c>
      <c r="L94" s="10">
        <f t="shared" si="12"/>
        <v>-1.0587086762825493E-12</v>
      </c>
      <c r="M94" s="1">
        <f t="shared" si="13"/>
        <v>-0.20789782333004575</v>
      </c>
      <c r="N94" s="1">
        <f t="shared" si="14"/>
        <v>348.08833215323193</v>
      </c>
      <c r="P94" s="1">
        <f t="shared" si="15"/>
        <v>-11.911667846768069</v>
      </c>
      <c r="Q94" s="1"/>
    </row>
    <row r="95" spans="8:17" x14ac:dyDescent="0.2">
      <c r="H95" s="1">
        <v>91</v>
      </c>
      <c r="I95" s="9">
        <f t="shared" si="9"/>
        <v>74.093480442143147</v>
      </c>
      <c r="J95" s="1">
        <f t="shared" si="10"/>
        <v>9.6988139098306628E-3</v>
      </c>
      <c r="K95" s="9">
        <f t="shared" si="11"/>
        <v>9.4066253876599827E-5</v>
      </c>
      <c r="L95" s="10">
        <f t="shared" si="12"/>
        <v>-1.0587086762825493E-12</v>
      </c>
      <c r="M95" s="1">
        <f t="shared" si="13"/>
        <v>-0.21095510184323238</v>
      </c>
      <c r="N95" s="1">
        <f t="shared" si="14"/>
        <v>347.91316299763031</v>
      </c>
      <c r="P95" s="1">
        <f t="shared" si="15"/>
        <v>-12.086837002369691</v>
      </c>
      <c r="Q95" s="1"/>
    </row>
    <row r="96" spans="8:17" x14ac:dyDescent="0.2">
      <c r="H96" s="1">
        <v>92</v>
      </c>
      <c r="I96" s="9">
        <f t="shared" si="9"/>
        <v>75.167480857688844</v>
      </c>
      <c r="J96" s="1">
        <f t="shared" si="10"/>
        <v>9.839400235473611E-3</v>
      </c>
      <c r="K96" s="9">
        <f t="shared" si="11"/>
        <v>9.6813015920418097E-5</v>
      </c>
      <c r="L96" s="10">
        <f t="shared" si="12"/>
        <v>-1.0587086762825493E-12</v>
      </c>
      <c r="M96" s="1">
        <f t="shared" si="13"/>
        <v>-0.21405863516988244</v>
      </c>
      <c r="N96" s="1">
        <f t="shared" si="14"/>
        <v>347.73534363643506</v>
      </c>
      <c r="P96" s="1">
        <f t="shared" si="15"/>
        <v>-12.264656363564939</v>
      </c>
      <c r="Q96" s="1"/>
    </row>
    <row r="97" spans="8:17" x14ac:dyDescent="0.2">
      <c r="H97" s="1">
        <v>93</v>
      </c>
      <c r="I97" s="9">
        <f t="shared" si="9"/>
        <v>76.257049132723779</v>
      </c>
      <c r="J97" s="1">
        <f t="shared" si="10"/>
        <v>9.982024389158373E-3</v>
      </c>
      <c r="K97" s="9">
        <f t="shared" si="11"/>
        <v>9.963998355090069E-5</v>
      </c>
      <c r="L97" s="10">
        <f t="shared" si="12"/>
        <v>-1.0658141036401503E-12</v>
      </c>
      <c r="M97" s="1">
        <f t="shared" si="13"/>
        <v>-0.21720917994957664</v>
      </c>
      <c r="N97" s="1">
        <f t="shared" si="14"/>
        <v>347.55483071739161</v>
      </c>
      <c r="P97" s="1">
        <f t="shared" si="15"/>
        <v>-12.44516928260839</v>
      </c>
      <c r="Q97" s="1"/>
    </row>
    <row r="98" spans="8:17" x14ac:dyDescent="0.2">
      <c r="H98" s="1">
        <v>94</v>
      </c>
      <c r="I98" s="9">
        <f t="shared" si="9"/>
        <v>77.362410926610451</v>
      </c>
      <c r="J98" s="1">
        <f t="shared" si="10"/>
        <v>1.0126715909626422E-2</v>
      </c>
      <c r="K98" s="9">
        <f t="shared" si="11"/>
        <v>1.0254949873565698E-4</v>
      </c>
      <c r="L98" s="10">
        <f t="shared" si="12"/>
        <v>-1.0658141036401503E-12</v>
      </c>
      <c r="M98" s="1">
        <f t="shared" si="13"/>
        <v>-0.22040750763688555</v>
      </c>
      <c r="N98" s="1">
        <f t="shared" si="14"/>
        <v>347.37158003940897</v>
      </c>
      <c r="P98" s="1">
        <f t="shared" si="15"/>
        <v>-12.628419960591032</v>
      </c>
      <c r="Q98" s="1"/>
    </row>
    <row r="99" spans="8:17" x14ac:dyDescent="0.2">
      <c r="H99" s="1">
        <v>95</v>
      </c>
      <c r="I99" s="9">
        <f t="shared" si="9"/>
        <v>78.483795169690723</v>
      </c>
      <c r="J99" s="1">
        <f t="shared" si="10"/>
        <v>1.0273504763789435E-2</v>
      </c>
      <c r="K99" s="9">
        <f t="shared" si="11"/>
        <v>1.0554397182437487E-4</v>
      </c>
      <c r="L99" s="10">
        <f t="shared" si="12"/>
        <v>-1.0516032489249483E-12</v>
      </c>
      <c r="M99" s="1">
        <f t="shared" si="13"/>
        <v>-0.22365440488917196</v>
      </c>
      <c r="N99" s="1">
        <f t="shared" si="14"/>
        <v>347.18554653034039</v>
      </c>
      <c r="P99" s="1">
        <f t="shared" si="15"/>
        <v>-12.814453469659611</v>
      </c>
      <c r="Q99" s="1"/>
    </row>
    <row r="100" spans="8:17" x14ac:dyDescent="0.2">
      <c r="H100" s="1">
        <v>96</v>
      </c>
      <c r="I100" s="9">
        <f t="shared" si="9"/>
        <v>79.621434110699454</v>
      </c>
      <c r="J100" s="1">
        <f t="shared" si="10"/>
        <v>1.0422421352935715E-2</v>
      </c>
      <c r="K100" s="9">
        <f t="shared" si="11"/>
        <v>1.0862588354534053E-4</v>
      </c>
      <c r="L100" s="10">
        <f t="shared" si="12"/>
        <v>-1.0587086762825493E-12</v>
      </c>
      <c r="M100" s="1">
        <f t="shared" si="13"/>
        <v>-0.22695067396790841</v>
      </c>
      <c r="N100" s="1">
        <f t="shared" si="14"/>
        <v>346.99668422398929</v>
      </c>
      <c r="P100" s="1">
        <f t="shared" si="15"/>
        <v>-13.003315776010709</v>
      </c>
      <c r="Q100" s="1"/>
    </row>
    <row r="101" spans="8:17" x14ac:dyDescent="0.2">
      <c r="H101" s="1">
        <v>97</v>
      </c>
      <c r="I101" s="9">
        <f t="shared" si="9"/>
        <v>80.775563364865206</v>
      </c>
      <c r="J101" s="1">
        <f t="shared" si="10"/>
        <v>1.0573496519026556E-2</v>
      </c>
      <c r="K101" s="9">
        <f t="shared" si="11"/>
        <v>1.1179778706024121E-4</v>
      </c>
      <c r="L101" s="10">
        <f t="shared" si="12"/>
        <v>-1.0658141036401503E-12</v>
      </c>
      <c r="M101" s="1">
        <f t="shared" si="13"/>
        <v>-0.23029713315406655</v>
      </c>
      <c r="N101" s="1">
        <f t="shared" si="14"/>
        <v>346.80494623630966</v>
      </c>
      <c r="P101" s="1">
        <f t="shared" si="15"/>
        <v>-13.195053763690339</v>
      </c>
      <c r="Q101" s="1"/>
    </row>
    <row r="102" spans="8:17" x14ac:dyDescent="0.2">
      <c r="H102" s="1">
        <v>98</v>
      </c>
      <c r="I102" s="9">
        <f t="shared" si="9"/>
        <v>81.946421962708314</v>
      </c>
      <c r="J102" s="1">
        <f t="shared" si="10"/>
        <v>1.0726761551083904E-2</v>
      </c>
      <c r="K102" s="9">
        <f t="shared" si="11"/>
        <v>1.1506231007895214E-4</v>
      </c>
      <c r="L102" s="10">
        <f t="shared" si="12"/>
        <v>-1.0516032489249483E-12</v>
      </c>
      <c r="M102" s="1">
        <f t="shared" si="13"/>
        <v>-0.2336946171781222</v>
      </c>
      <c r="N102" s="1">
        <f t="shared" si="14"/>
        <v>346.61028474076812</v>
      </c>
      <c r="P102" s="1">
        <f t="shared" si="15"/>
        <v>-13.389715259231878</v>
      </c>
      <c r="Q102" s="1"/>
    </row>
    <row r="103" spans="8:17" x14ac:dyDescent="0.2">
      <c r="H103" s="1">
        <v>99</v>
      </c>
      <c r="I103" s="9">
        <f t="shared" si="9"/>
        <v>83.134252399546199</v>
      </c>
      <c r="J103" s="1">
        <f t="shared" si="10"/>
        <v>1.0882248191670581E-2</v>
      </c>
      <c r="K103" s="9">
        <f t="shared" si="11"/>
        <v>1.1842215703605831E-4</v>
      </c>
      <c r="L103" s="10">
        <f t="shared" si="12"/>
        <v>-1.0587086762825493E-12</v>
      </c>
      <c r="M103" s="1">
        <f t="shared" si="13"/>
        <v>-0.23714397766533371</v>
      </c>
      <c r="N103" s="1">
        <f t="shared" si="14"/>
        <v>346.4126509428317</v>
      </c>
      <c r="P103" s="1">
        <f t="shared" si="15"/>
        <v>-13.587349057168296</v>
      </c>
      <c r="Q103" s="1"/>
    </row>
    <row r="104" spans="8:17" x14ac:dyDescent="0.2">
      <c r="H104" s="1">
        <v>100</v>
      </c>
      <c r="I104" s="9">
        <f t="shared" si="9"/>
        <v>84.339300685716466</v>
      </c>
      <c r="J104" s="1">
        <f t="shared" si="10"/>
        <v>1.1039988643464478E-2</v>
      </c>
      <c r="K104" s="9">
        <f t="shared" si="11"/>
        <v>1.2188011133091276E-4</v>
      </c>
      <c r="L104" s="10">
        <f t="shared" si="12"/>
        <v>-1.0587086762825493E-12</v>
      </c>
      <c r="M104" s="1">
        <f t="shared" si="13"/>
        <v>-0.24064608359691261</v>
      </c>
      <c r="N104" s="1">
        <f t="shared" si="14"/>
        <v>346.21199505354451</v>
      </c>
      <c r="P104" s="1">
        <f t="shared" si="15"/>
        <v>-13.788004946455487</v>
      </c>
      <c r="Q104" s="1"/>
    </row>
    <row r="105" spans="8:17" x14ac:dyDescent="0.2">
      <c r="H105" s="1">
        <v>101</v>
      </c>
      <c r="I105" s="9">
        <f t="shared" si="9"/>
        <v>85.561816397527636</v>
      </c>
      <c r="J105" s="1">
        <f t="shared" si="10"/>
        <v>1.120001557592798E-2</v>
      </c>
      <c r="K105" s="9">
        <f t="shared" si="11"/>
        <v>1.2543903763308453E-4</v>
      </c>
      <c r="L105" s="10">
        <f t="shared" si="12"/>
        <v>-1.0587086762825493E-12</v>
      </c>
      <c r="M105" s="1">
        <f t="shared" si="13"/>
        <v>-0.24420182178774794</v>
      </c>
      <c r="N105" s="1">
        <f t="shared" si="14"/>
        <v>346.00826626215616</v>
      </c>
      <c r="P105" s="1">
        <f t="shared" si="15"/>
        <v>-13.991733737843845</v>
      </c>
      <c r="Q105" s="1"/>
    </row>
    <row r="106" spans="8:17" x14ac:dyDescent="0.2">
      <c r="H106" s="1">
        <v>102</v>
      </c>
      <c r="I106" s="9">
        <f t="shared" si="9"/>
        <v>86.80205272894878</v>
      </c>
      <c r="J106" s="1">
        <f t="shared" si="10"/>
        <v>1.1362362132074139E-2</v>
      </c>
      <c r="K106" s="9">
        <f t="shared" si="11"/>
        <v>1.291018842551067E-4</v>
      </c>
      <c r="L106" s="10">
        <f t="shared" si="12"/>
        <v>-1.0587086762825493E-12</v>
      </c>
      <c r="M106" s="1">
        <f t="shared" si="13"/>
        <v>-0.24781209738141052</v>
      </c>
      <c r="N106" s="1">
        <f t="shared" si="14"/>
        <v>345.80141270776022</v>
      </c>
      <c r="P106" s="1">
        <f t="shared" si="15"/>
        <v>-14.198587292239779</v>
      </c>
      <c r="Q106" s="1"/>
    </row>
    <row r="107" spans="8:17" x14ac:dyDescent="0.2">
      <c r="H107" s="1">
        <v>103</v>
      </c>
      <c r="I107" s="9">
        <f t="shared" si="9"/>
        <v>88.060266544048304</v>
      </c>
      <c r="J107" s="1">
        <f t="shared" si="10"/>
        <v>1.1527061935330882E-2</v>
      </c>
      <c r="K107" s="9">
        <f t="shared" si="11"/>
        <v>1.3287168559448603E-4</v>
      </c>
      <c r="L107" s="10">
        <f t="shared" si="12"/>
        <v>-1.0587086762825493E-12</v>
      </c>
      <c r="M107" s="1">
        <f t="shared" si="13"/>
        <v>-0.2514778343631362</v>
      </c>
      <c r="N107" s="1">
        <f t="shared" si="14"/>
        <v>345.59138144990231</v>
      </c>
      <c r="P107" s="1">
        <f t="shared" si="15"/>
        <v>-14.408618550097685</v>
      </c>
      <c r="Q107" s="1"/>
    </row>
    <row r="108" spans="8:17" x14ac:dyDescent="0.2">
      <c r="H108" s="1">
        <v>104</v>
      </c>
      <c r="I108" s="9">
        <f t="shared" si="9"/>
        <v>89.336718430192633</v>
      </c>
      <c r="J108" s="1">
        <f t="shared" si="10"/>
        <v>1.169414909650471E-2</v>
      </c>
      <c r="K108" s="9">
        <f t="shared" si="11"/>
        <v>1.3675156464699637E-4</v>
      </c>
      <c r="L108" s="10">
        <f t="shared" si="12"/>
        <v>-1.0658141036401503E-12</v>
      </c>
      <c r="M108" s="1">
        <f t="shared" si="13"/>
        <v>-0.25519997609157657</v>
      </c>
      <c r="N108" s="1">
        <f t="shared" si="14"/>
        <v>345.37811843811312</v>
      </c>
      <c r="P108" s="1">
        <f t="shared" si="15"/>
        <v>-14.62188156188688</v>
      </c>
      <c r="Q108" s="1"/>
    </row>
    <row r="109" spans="8:17" x14ac:dyDescent="0.2">
      <c r="H109" s="1">
        <v>105</v>
      </c>
      <c r="I109" s="9">
        <f t="shared" si="9"/>
        <v>90.631672752016371</v>
      </c>
      <c r="J109" s="1">
        <f t="shared" si="10"/>
        <v>1.1863658220845369E-2</v>
      </c>
      <c r="K109" s="9">
        <f t="shared" si="11"/>
        <v>1.4074473559333672E-4</v>
      </c>
      <c r="L109" s="10">
        <f t="shared" si="12"/>
        <v>-1.0587086762825493E-12</v>
      </c>
      <c r="M109" s="1">
        <f t="shared" si="13"/>
        <v>-0.25897948585011243</v>
      </c>
      <c r="N109" s="1">
        <f t="shared" si="14"/>
        <v>345.16156848032051</v>
      </c>
      <c r="P109" s="1">
        <f t="shared" si="15"/>
        <v>-14.838431519679489</v>
      </c>
      <c r="Q109" s="1"/>
    </row>
    <row r="110" spans="8:17" x14ac:dyDescent="0.2">
      <c r="H110" s="1">
        <v>106</v>
      </c>
      <c r="I110" s="9">
        <f t="shared" si="9"/>
        <v>91.945397706174447</v>
      </c>
      <c r="J110" s="1">
        <f t="shared" si="10"/>
        <v>1.2035624415212894E-2</v>
      </c>
      <c r="K110" s="9">
        <f t="shared" si="11"/>
        <v>1.4485450646129267E-4</v>
      </c>
      <c r="L110" s="10">
        <f t="shared" si="12"/>
        <v>-1.0516032489249483E-12</v>
      </c>
      <c r="M110" s="1">
        <f t="shared" si="13"/>
        <v>-0.26281734741854618</v>
      </c>
      <c r="N110" s="1">
        <f t="shared" si="14"/>
        <v>344.94167521009382</v>
      </c>
      <c r="P110" s="1">
        <f t="shared" si="15"/>
        <v>-15.05832478990618</v>
      </c>
      <c r="Q110" s="1"/>
    </row>
    <row r="111" spans="8:17" x14ac:dyDescent="0.2">
      <c r="H111" s="1">
        <v>107</v>
      </c>
      <c r="I111" s="9">
        <f t="shared" si="9"/>
        <v>93.278165376888126</v>
      </c>
      <c r="J111" s="1">
        <f t="shared" si="10"/>
        <v>1.2210083295348563E-2</v>
      </c>
      <c r="K111" s="9">
        <f t="shared" si="11"/>
        <v>1.4908428186560682E-4</v>
      </c>
      <c r="L111" s="10">
        <f t="shared" si="12"/>
        <v>-1.0516032489249483E-12</v>
      </c>
      <c r="M111" s="1">
        <f t="shared" si="13"/>
        <v>-0.26671456566609275</v>
      </c>
      <c r="N111" s="1">
        <f t="shared" si="14"/>
        <v>344.71838105266801</v>
      </c>
      <c r="P111" s="1">
        <f t="shared" si="15"/>
        <v>-15.281618947331992</v>
      </c>
      <c r="Q111" s="1"/>
    </row>
    <row r="112" spans="8:17" x14ac:dyDescent="0.2">
      <c r="H112" s="1">
        <v>108</v>
      </c>
      <c r="I112" s="9">
        <f t="shared" si="9"/>
        <v>94.630251792296107</v>
      </c>
      <c r="J112" s="1">
        <f t="shared" si="10"/>
        <v>1.2387070993251243E-2</v>
      </c>
      <c r="K112" s="9">
        <f t="shared" si="11"/>
        <v>1.5343756582782372E-4</v>
      </c>
      <c r="L112" s="10">
        <f t="shared" si="12"/>
        <v>-1.0516032489249483E-12</v>
      </c>
      <c r="M112" s="1">
        <f t="shared" si="13"/>
        <v>-0.27067216716653908</v>
      </c>
      <c r="N112" s="1">
        <f t="shared" si="14"/>
        <v>344.49162718969779</v>
      </c>
      <c r="P112" s="1">
        <f t="shared" si="15"/>
        <v>-15.508372810302205</v>
      </c>
      <c r="Q112" s="1"/>
    </row>
    <row r="113" spans="8:17" x14ac:dyDescent="0.2">
      <c r="H113" s="1">
        <v>109</v>
      </c>
      <c r="I113" s="9">
        <f t="shared" si="9"/>
        <v>96.001936981622322</v>
      </c>
      <c r="J113" s="1">
        <f t="shared" si="10"/>
        <v>1.2566624164660624E-2</v>
      </c>
      <c r="K113" s="9">
        <f t="shared" si="11"/>
        <v>1.5791796467844304E-4</v>
      </c>
      <c r="L113" s="10">
        <f t="shared" si="12"/>
        <v>-1.0516032489249483E-12</v>
      </c>
      <c r="M113" s="1">
        <f t="shared" si="13"/>
        <v>-0.27469120083655441</v>
      </c>
      <c r="N113" s="1">
        <f t="shared" si="14"/>
        <v>344.26135352268494</v>
      </c>
      <c r="P113" s="1">
        <f t="shared" si="15"/>
        <v>-15.738646477315058</v>
      </c>
      <c r="Q113" s="1"/>
    </row>
    <row r="114" spans="8:17" x14ac:dyDescent="0.2">
      <c r="H114" s="1">
        <v>110</v>
      </c>
      <c r="I114" s="9">
        <f t="shared" si="9"/>
        <v>97.39350503317263</v>
      </c>
      <c r="J114" s="1">
        <f t="shared" si="10"/>
        <v>1.2748779996648987E-2</v>
      </c>
      <c r="K114" s="9">
        <f t="shared" si="11"/>
        <v>1.6252919004378441E-4</v>
      </c>
      <c r="L114" s="10">
        <f t="shared" si="12"/>
        <v>-1.0587086762825493E-12</v>
      </c>
      <c r="M114" s="1">
        <f t="shared" si="13"/>
        <v>-0.27877273859813911</v>
      </c>
      <c r="N114" s="1">
        <f t="shared" si="14"/>
        <v>344.02749863502288</v>
      </c>
      <c r="P114" s="1">
        <f t="shared" si="15"/>
        <v>-15.97250136497712</v>
      </c>
      <c r="Q114" s="1"/>
    </row>
    <row r="115" spans="8:17" x14ac:dyDescent="0.2">
      <c r="H115" s="1">
        <v>111</v>
      </c>
      <c r="I115" s="9">
        <f t="shared" si="9"/>
        <v>98.805244153171969</v>
      </c>
      <c r="J115" s="1">
        <f t="shared" si="10"/>
        <v>1.2933576215322956E-2</v>
      </c>
      <c r="K115" s="9">
        <f t="shared" si="11"/>
        <v>1.6727506192003219E-4</v>
      </c>
      <c r="L115" s="10">
        <f t="shared" si="12"/>
        <v>-1.0516032489249483E-12</v>
      </c>
      <c r="M115" s="1">
        <f t="shared" si="13"/>
        <v>-0.28291787606629298</v>
      </c>
      <c r="N115" s="1">
        <f t="shared" si="14"/>
        <v>343.78999975259615</v>
      </c>
      <c r="P115" s="1">
        <f t="shared" si="15"/>
        <v>-16.210000247403855</v>
      </c>
      <c r="Q115" s="1"/>
    </row>
    <row r="116" spans="8:17" x14ac:dyDescent="0.2">
      <c r="H116" s="1">
        <v>112</v>
      </c>
      <c r="I116" s="9">
        <f t="shared" si="9"/>
        <v>100.23744672545446</v>
      </c>
      <c r="J116" s="1">
        <f t="shared" si="10"/>
        <v>1.3121051093636918E-2</v>
      </c>
      <c r="K116" s="9">
        <f t="shared" si="11"/>
        <v>1.7215951183700688E-4</v>
      </c>
      <c r="L116" s="10">
        <f t="shared" si="12"/>
        <v>-1.0587086762825493E-12</v>
      </c>
      <c r="M116" s="1">
        <f t="shared" si="13"/>
        <v>-0.28712773326295654</v>
      </c>
      <c r="N116" s="1">
        <f t="shared" si="14"/>
        <v>343.54879270287455</v>
      </c>
      <c r="P116" s="1">
        <f t="shared" si="15"/>
        <v>-16.45120729712545</v>
      </c>
      <c r="Q116" s="1"/>
    </row>
    <row r="117" spans="8:17" x14ac:dyDescent="0.2">
      <c r="H117" s="1">
        <v>113</v>
      </c>
      <c r="I117" s="9">
        <f t="shared" si="9"/>
        <v>101.69040937201882</v>
      </c>
      <c r="J117" s="1">
        <f t="shared" si="10"/>
        <v>1.3311243459319708E-2</v>
      </c>
      <c r="K117" s="9">
        <f t="shared" si="11"/>
        <v>1.7718658611427958E-4</v>
      </c>
      <c r="L117" s="10">
        <f t="shared" si="12"/>
        <v>-1.0587086762825493E-12</v>
      </c>
      <c r="M117" s="1">
        <f t="shared" si="13"/>
        <v>-0.29140345535839823</v>
      </c>
      <c r="N117" s="1">
        <f t="shared" si="14"/>
        <v>343.30381187243489</v>
      </c>
      <c r="P117" s="1">
        <f t="shared" si="15"/>
        <v>-16.696188127565108</v>
      </c>
      <c r="Q117" s="1"/>
    </row>
    <row r="118" spans="8:17" x14ac:dyDescent="0.2">
      <c r="H118" s="1">
        <v>114</v>
      </c>
      <c r="I118" s="9">
        <f t="shared" si="9"/>
        <v>103.16443301446117</v>
      </c>
      <c r="J118" s="1">
        <f t="shared" si="10"/>
        <v>1.3504192702916147E-2</v>
      </c>
      <c r="K118" s="9">
        <f t="shared" si="11"/>
        <v>1.8236044921232249E-4</v>
      </c>
      <c r="L118" s="10">
        <f t="shared" si="12"/>
        <v>-1.0587086762825493E-12</v>
      </c>
      <c r="M118" s="1">
        <f t="shared" si="13"/>
        <v>-0.29574621344125196</v>
      </c>
      <c r="N118" s="1">
        <f t="shared" si="14"/>
        <v>343.05499016284102</v>
      </c>
      <c r="P118" s="1">
        <f t="shared" si="15"/>
        <v>-16.945009837158977</v>
      </c>
      <c r="Q118" s="1"/>
    </row>
    <row r="119" spans="8:17" x14ac:dyDescent="0.2">
      <c r="H119" s="1">
        <v>115</v>
      </c>
      <c r="I119" s="9">
        <f t="shared" si="9"/>
        <v>104.65982293629895</v>
      </c>
      <c r="J119" s="1">
        <f t="shared" si="10"/>
        <v>1.3699938785945222E-2</v>
      </c>
      <c r="K119" s="9">
        <f t="shared" si="11"/>
        <v>1.876853871814709E-4</v>
      </c>
      <c r="L119" s="10">
        <f t="shared" si="12"/>
        <v>-1.0587086762825493E-12</v>
      </c>
      <c r="M119" s="1">
        <f t="shared" si="13"/>
        <v>-0.30015720531844664</v>
      </c>
      <c r="N119" s="1">
        <f t="shared" si="14"/>
        <v>342.80225894481129</v>
      </c>
      <c r="P119" s="1">
        <f t="shared" si="15"/>
        <v>-17.197741055188715</v>
      </c>
      <c r="Q119" s="1"/>
    </row>
    <row r="120" spans="8:17" x14ac:dyDescent="0.2">
      <c r="H120" s="1">
        <v>116</v>
      </c>
      <c r="I120" s="9">
        <f t="shared" si="9"/>
        <v>106.17688884619768</v>
      </c>
      <c r="J120" s="1">
        <f t="shared" si="10"/>
        <v>1.3898522249176445E-2</v>
      </c>
      <c r="K120" s="9">
        <f t="shared" si="11"/>
        <v>1.9316581121154729E-4</v>
      </c>
      <c r="L120" s="10">
        <f t="shared" si="12"/>
        <v>-1.0587086762825493E-12</v>
      </c>
      <c r="M120" s="1">
        <f t="shared" si="13"/>
        <v>-0.30463765634637241</v>
      </c>
      <c r="N120" s="1">
        <f t="shared" si="14"/>
        <v>342.54554801059612</v>
      </c>
      <c r="P120" s="1">
        <f t="shared" si="15"/>
        <v>-17.454451989403879</v>
      </c>
      <c r="Q120" s="1"/>
    </row>
    <row r="121" spans="8:17" x14ac:dyDescent="0.2">
      <c r="H121" s="1">
        <v>117</v>
      </c>
      <c r="I121" s="9">
        <f t="shared" si="9"/>
        <v>107.71594494211439</v>
      </c>
      <c r="J121" s="1">
        <f t="shared" si="10"/>
        <v>1.4099984221026216E-2</v>
      </c>
      <c r="K121" s="9">
        <f t="shared" si="11"/>
        <v>1.9880626128508492E-4</v>
      </c>
      <c r="L121" s="10">
        <f t="shared" si="12"/>
        <v>-1.0587086762825493E-12</v>
      </c>
      <c r="M121" s="1">
        <f t="shared" si="13"/>
        <v>-0.30918882029461564</v>
      </c>
      <c r="N121" s="1">
        <f t="shared" si="14"/>
        <v>342.28478552448968</v>
      </c>
      <c r="P121" s="1">
        <f t="shared" si="15"/>
        <v>-17.715214475510322</v>
      </c>
      <c r="Q121" s="1"/>
    </row>
    <row r="122" spans="8:17" x14ac:dyDescent="0.2">
      <c r="H122" s="1">
        <v>118</v>
      </c>
      <c r="I122" s="9">
        <f t="shared" si="9"/>
        <v>109.27730997637087</v>
      </c>
      <c r="J122" s="1">
        <f t="shared" si="10"/>
        <v>1.430436642607589E-2</v>
      </c>
      <c r="K122" s="9">
        <f t="shared" si="11"/>
        <v>2.0461140993717399E-4</v>
      </c>
      <c r="L122" s="10">
        <f t="shared" si="12"/>
        <v>-1.0587086762825493E-12</v>
      </c>
      <c r="M122" s="1">
        <f t="shared" si="13"/>
        <v>-0.31381198024375162</v>
      </c>
      <c r="N122" s="1">
        <f t="shared" si="14"/>
        <v>342.01989797139026</v>
      </c>
      <c r="P122" s="1">
        <f t="shared" si="15"/>
        <v>-17.980102028609735</v>
      </c>
      <c r="Q122" s="1"/>
    </row>
    <row r="123" spans="8:17" x14ac:dyDescent="0.2">
      <c r="H123" s="1">
        <v>119</v>
      </c>
      <c r="I123" s="9">
        <f t="shared" si="9"/>
        <v>110.86130732167014</v>
      </c>
      <c r="J123" s="1">
        <f t="shared" si="10"/>
        <v>1.4511711193713302E-2</v>
      </c>
      <c r="K123" s="9">
        <f t="shared" si="11"/>
        <v>2.1058606612503936E-4</v>
      </c>
      <c r="L123" s="10">
        <f t="shared" si="12"/>
        <v>-1.0516032489249483E-12</v>
      </c>
      <c r="M123" s="1">
        <f t="shared" si="13"/>
        <v>-0.31850844951867119</v>
      </c>
      <c r="N123" s="1">
        <f t="shared" si="14"/>
        <v>341.75081010332451</v>
      </c>
      <c r="P123" s="1">
        <f t="shared" si="15"/>
        <v>-18.249189896675489</v>
      </c>
      <c r="Q123" s="1"/>
    </row>
    <row r="124" spans="8:17" x14ac:dyDescent="0.2">
      <c r="H124" s="1">
        <v>120</v>
      </c>
      <c r="I124" s="9">
        <f t="shared" si="9"/>
        <v>112.46826503806984</v>
      </c>
      <c r="J124" s="1">
        <f t="shared" si="10"/>
        <v>1.4722061466899581E-2</v>
      </c>
      <c r="K124" s="9">
        <f t="shared" si="11"/>
        <v>2.1673517921055158E-4</v>
      </c>
      <c r="L124" s="10">
        <f t="shared" si="12"/>
        <v>-1.0516032489249483E-12</v>
      </c>
      <c r="M124" s="1">
        <f t="shared" si="13"/>
        <v>-0.32327957265904256</v>
      </c>
      <c r="N124" s="1">
        <f t="shared" si="14"/>
        <v>341.47744488384404</v>
      </c>
      <c r="P124" s="1">
        <f t="shared" si="15"/>
        <v>-18.522555116155957</v>
      </c>
      <c r="Q124" s="1"/>
    </row>
    <row r="125" spans="8:17" x14ac:dyDescent="0.2">
      <c r="H125" s="1">
        <v>121</v>
      </c>
      <c r="I125" s="9">
        <f t="shared" si="9"/>
        <v>114.09851594092642</v>
      </c>
      <c r="J125" s="1">
        <f t="shared" si="10"/>
        <v>1.4935460811063015E-2</v>
      </c>
      <c r="K125" s="9">
        <f t="shared" si="11"/>
        <v>2.230638430589647E-4</v>
      </c>
      <c r="L125" s="10">
        <f t="shared" si="12"/>
        <v>-1.0587086762825493E-12</v>
      </c>
      <c r="M125" s="1">
        <f t="shared" si="13"/>
        <v>-0.32812672642854696</v>
      </c>
      <c r="N125" s="1">
        <f t="shared" si="14"/>
        <v>341.19972343020049</v>
      </c>
      <c r="P125" s="1">
        <f t="shared" si="15"/>
        <v>-18.800276569799507</v>
      </c>
      <c r="Q125" s="1"/>
    </row>
    <row r="126" spans="8:17" x14ac:dyDescent="0.2">
      <c r="H126" s="1">
        <v>122</v>
      </c>
      <c r="I126" s="9">
        <f t="shared" si="9"/>
        <v>115.75239766982413</v>
      </c>
      <c r="J126" s="1">
        <f t="shared" si="10"/>
        <v>1.5151953423121825E-2</v>
      </c>
      <c r="K126" s="9">
        <f t="shared" si="11"/>
        <v>2.2957730025727053E-4</v>
      </c>
      <c r="L126" s="10">
        <f t="shared" si="12"/>
        <v>-1.0587086762825493E-12</v>
      </c>
      <c r="M126" s="1">
        <f t="shared" si="13"/>
        <v>-0.33305132086462524</v>
      </c>
      <c r="N126" s="1">
        <f t="shared" si="14"/>
        <v>340.91756495319959</v>
      </c>
      <c r="P126" s="1">
        <f t="shared" si="15"/>
        <v>-19.082435046800413</v>
      </c>
      <c r="Q126" s="1"/>
    </row>
    <row r="127" spans="8:17" x14ac:dyDescent="0.2">
      <c r="H127" s="1">
        <v>123</v>
      </c>
      <c r="I127" s="9">
        <f t="shared" si="9"/>
        <v>117.43025275850334</v>
      </c>
      <c r="J127" s="1">
        <f t="shared" si="10"/>
        <v>1.5371584140637776E-2</v>
      </c>
      <c r="K127" s="9">
        <f t="shared" si="11"/>
        <v>2.3628094645566024E-4</v>
      </c>
      <c r="L127" s="10">
        <f t="shared" si="12"/>
        <v>-1.0444978215673473E-12</v>
      </c>
      <c r="M127" s="1">
        <f t="shared" si="13"/>
        <v>-0.3380548003705437</v>
      </c>
      <c r="N127" s="1">
        <f t="shared" si="14"/>
        <v>340.63088669463025</v>
      </c>
      <c r="P127" s="1">
        <f t="shared" si="15"/>
        <v>-19.369113305369751</v>
      </c>
      <c r="Q127" s="1"/>
    </row>
    <row r="128" spans="8:17" x14ac:dyDescent="0.2">
      <c r="H128" s="1">
        <v>124</v>
      </c>
      <c r="I128" s="9">
        <f t="shared" si="9"/>
        <v>119.13242870580211</v>
      </c>
      <c r="J128" s="1">
        <f t="shared" si="10"/>
        <v>1.5594398451102404E-2</v>
      </c>
      <c r="K128" s="9">
        <f t="shared" si="11"/>
        <v>2.4318033483568038E-4</v>
      </c>
      <c r="L128" s="10">
        <f t="shared" si="12"/>
        <v>-1.0587086762825493E-12</v>
      </c>
      <c r="M128" s="1">
        <f t="shared" si="13"/>
        <v>-0.34313864485168227</v>
      </c>
      <c r="N128" s="1">
        <f t="shared" si="14"/>
        <v>340.33960386216017</v>
      </c>
      <c r="P128" s="1">
        <f t="shared" si="15"/>
        <v>-19.660396137839825</v>
      </c>
      <c r="Q128" s="1"/>
    </row>
    <row r="129" spans="8:17" x14ac:dyDescent="0.2">
      <c r="H129" s="1">
        <v>125</v>
      </c>
      <c r="I129" s="9">
        <f t="shared" si="9"/>
        <v>120.85927804762659</v>
      </c>
      <c r="J129" s="1">
        <f t="shared" si="10"/>
        <v>1.5820442501357911E-2</v>
      </c>
      <c r="K129" s="9">
        <f t="shared" si="11"/>
        <v>2.5028118070878239E-4</v>
      </c>
      <c r="L129" s="10">
        <f t="shared" si="12"/>
        <v>-1.0516032489249483E-12</v>
      </c>
      <c r="M129" s="1">
        <f t="shared" si="13"/>
        <v>-0.34830437089802196</v>
      </c>
      <c r="N129" s="1">
        <f t="shared" si="14"/>
        <v>340.04362956158411</v>
      </c>
      <c r="P129" s="1">
        <f t="shared" si="15"/>
        <v>-19.956370438415888</v>
      </c>
      <c r="Q129" s="1"/>
    </row>
    <row r="130" spans="8:17" x14ac:dyDescent="0.2">
      <c r="H130" s="1">
        <v>126</v>
      </c>
      <c r="I130" s="9">
        <f t="shared" si="9"/>
        <v>122.61115842996415</v>
      </c>
      <c r="J130" s="1">
        <f t="shared" si="10"/>
        <v>1.6049763107154565E-2</v>
      </c>
      <c r="K130" s="9">
        <f t="shared" si="11"/>
        <v>2.5758936624906435E-4</v>
      </c>
      <c r="L130" s="10">
        <f t="shared" si="12"/>
        <v>-1.0587086762825493E-12</v>
      </c>
      <c r="M130" s="1">
        <f t="shared" si="13"/>
        <v>-0.35355353301490378</v>
      </c>
      <c r="N130" s="1">
        <f t="shared" si="14"/>
        <v>339.74287472630681</v>
      </c>
      <c r="P130" s="1">
        <f t="shared" si="15"/>
        <v>-20.257125273693191</v>
      </c>
      <c r="Q130" s="1"/>
    </row>
    <row r="131" spans="8:17" x14ac:dyDescent="0.2">
      <c r="H131" s="1">
        <v>127</v>
      </c>
      <c r="I131" s="9">
        <f t="shared" si="9"/>
        <v>124.38843268295523</v>
      </c>
      <c r="J131" s="1">
        <f t="shared" si="10"/>
        <v>1.6282407762846694E-2</v>
      </c>
      <c r="K131" s="9">
        <f t="shared" si="11"/>
        <v>2.651109453641221E-4</v>
      </c>
      <c r="L131" s="10">
        <f t="shared" si="12"/>
        <v>-1.0587086762825493E-12</v>
      </c>
      <c r="M131" s="1">
        <f t="shared" si="13"/>
        <v>-0.3588877249042543</v>
      </c>
      <c r="N131" s="1">
        <f t="shared" si="14"/>
        <v>339.43724804393412</v>
      </c>
      <c r="P131" s="1">
        <f t="shared" si="15"/>
        <v>-20.562751956065881</v>
      </c>
      <c r="Q131" s="1"/>
    </row>
    <row r="132" spans="8:17" x14ac:dyDescent="0.2">
      <c r="H132" s="1">
        <v>128</v>
      </c>
      <c r="I132" s="9">
        <f t="shared" ref="I132:I195" si="17">20*10^(H132/160)</f>
        <v>126.19146889603869</v>
      </c>
      <c r="J132" s="1">
        <f t="shared" ref="J132:J195" si="18">2*PI()*I132/$B$6</f>
        <v>1.6518424651229168E-2</v>
      </c>
      <c r="K132" s="9">
        <f t="shared" ref="K132:K195" si="19">4*SIN(J132/2)^2</f>
        <v>2.7285214870803354E-4</v>
      </c>
      <c r="L132" s="10">
        <f t="shared" ref="L132:L195" si="20">10*LOG10(($B$15+$B$16+$B$17)^2 + ( $B$15*$B$17*K132 - ($B$16*($B$15+$B$17) + 4*$B$15*$B$17) )*K132 )  - 10*LOG10( (1+$Z$2+$Z$3)^2 + ( 1*$Z$3*K132 - ($Z$2*(1+$Z$3) + 4*1*$Z$3) )*K132)</f>
        <v>-1.0587086762825493E-12</v>
      </c>
      <c r="M132" s="1">
        <f t="shared" ref="M132:M195" si="21">ATAN2( ( $Z$1+$Z$2*$AB$2+$Z$3*$AB$3+ ($Z$1*$AB$2+$Z$2*(1+$AB$3)+$Z$3*$AB$2)*COS(J132)+ ($Z$1*$AB$3+$Z$3)*COS(2*J132) ) / ( 1+$AB$2*$AB$2+$AB$3*$AB$3+ 2* ( ($AB$2+$AB$2*$AB$3)*COS(J132)+ $AB$3*COS(2*J132) ) ),( ($Z$2-$Z$1*$AB$2+$Z$3*$AB$2-$Z$2*$AB$3+ 2*(-$Z$1*$AB$3+$Z$3)*COS(J132) )*SIN(J132) / ( 1+$AB$2*$AB$2+$AB$3*$AB$3+ 2*($AB$2 + $AB$2*$AB$3)*COS(J132)+ 2*$AB$3*COS(2*J132) ) ))*2</f>
        <v>-0.36430858079852907</v>
      </c>
      <c r="N132" s="1">
        <f t="shared" ref="N132:N195" si="22">DEGREES(M132)+360</f>
        <v>339.12665587984355</v>
      </c>
      <c r="P132" s="1">
        <f t="shared" ref="P132:P195" si="23">IF(N132&gt;180,N132-360,N132)</f>
        <v>-20.873344120156446</v>
      </c>
      <c r="Q132" s="1"/>
    </row>
    <row r="133" spans="8:17" x14ac:dyDescent="0.2">
      <c r="H133" s="1">
        <v>129</v>
      </c>
      <c r="I133" s="9">
        <f t="shared" si="17"/>
        <v>128.02064049418621</v>
      </c>
      <c r="J133" s="1">
        <f t="shared" si="18"/>
        <v>1.6757862653516472E-2</v>
      </c>
      <c r="K133" s="9">
        <f t="shared" si="19"/>
        <v>2.8081938884062319E-4</v>
      </c>
      <c r="L133" s="10">
        <f t="shared" si="20"/>
        <v>-1.0444978215673473E-12</v>
      </c>
      <c r="M133" s="1">
        <f t="shared" si="21"/>
        <v>-0.36981777684976025</v>
      </c>
      <c r="N133" s="1">
        <f t="shared" si="22"/>
        <v>338.81100219759787</v>
      </c>
      <c r="P133" s="1">
        <f t="shared" si="23"/>
        <v>-21.188997802402127</v>
      </c>
      <c r="Q133" s="1"/>
    </row>
    <row r="134" spans="8:17" x14ac:dyDescent="0.2">
      <c r="H134" s="1">
        <v>130</v>
      </c>
      <c r="I134" s="9">
        <f t="shared" si="17"/>
        <v>129.8763263152423</v>
      </c>
      <c r="J134" s="1">
        <f t="shared" si="18"/>
        <v>1.7000771359466496E-2</v>
      </c>
      <c r="K134" s="9">
        <f t="shared" si="19"/>
        <v>2.8901926553727403E-4</v>
      </c>
      <c r="L134" s="10">
        <f t="shared" si="20"/>
        <v>-1.0587086762825493E-12</v>
      </c>
      <c r="M134" s="1">
        <f t="shared" si="21"/>
        <v>-0.37541703257622588</v>
      </c>
      <c r="N134" s="1">
        <f t="shared" si="22"/>
        <v>338.49018847605691</v>
      </c>
      <c r="P134" s="1">
        <f t="shared" si="23"/>
        <v>-21.509811523943085</v>
      </c>
      <c r="Q134" s="1"/>
    </row>
    <row r="135" spans="8:17" x14ac:dyDescent="0.2">
      <c r="H135" s="1">
        <v>131</v>
      </c>
      <c r="I135" s="9">
        <f t="shared" si="17"/>
        <v>131.75891068838479</v>
      </c>
      <c r="J135" s="1">
        <f t="shared" si="18"/>
        <v>1.7247201077650969E-2</v>
      </c>
      <c r="K135" s="9">
        <f t="shared" si="19"/>
        <v>2.9745857125366965E-4</v>
      </c>
      <c r="L135" s="10">
        <f t="shared" si="20"/>
        <v>-1.0587086762825493E-12</v>
      </c>
      <c r="M135" s="1">
        <f t="shared" si="21"/>
        <v>-0.38110811236928088</v>
      </c>
      <c r="N135" s="1">
        <f t="shared" si="22"/>
        <v>338.16411362304268</v>
      </c>
      <c r="P135" s="1">
        <f t="shared" si="23"/>
        <v>-21.835886376957319</v>
      </c>
      <c r="Q135" s="1"/>
    </row>
    <row r="136" spans="8:17" x14ac:dyDescent="0.2">
      <c r="H136" s="1">
        <v>132</v>
      </c>
      <c r="I136" s="9">
        <f t="shared" si="17"/>
        <v>133.66878351372293</v>
      </c>
      <c r="J136" s="1">
        <f t="shared" si="18"/>
        <v>1.7497202845874849E-2</v>
      </c>
      <c r="K136" s="9">
        <f t="shared" si="19"/>
        <v>3.0614429674999285E-4</v>
      </c>
      <c r="L136" s="10">
        <f t="shared" si="20"/>
        <v>-1.0444978215673473E-12</v>
      </c>
      <c r="M136" s="1">
        <f t="shared" si="21"/>
        <v>-0.38689282706316747</v>
      </c>
      <c r="N136" s="1">
        <f t="shared" si="22"/>
        <v>337.83267388539565</v>
      </c>
      <c r="P136" s="1">
        <f t="shared" si="23"/>
        <v>-22.16732611460435</v>
      </c>
      <c r="Q136" s="1"/>
    </row>
    <row r="137" spans="8:17" x14ac:dyDescent="0.2">
      <c r="H137" s="1">
        <v>133</v>
      </c>
      <c r="I137" s="9">
        <f t="shared" si="17"/>
        <v>135.60634034304923</v>
      </c>
      <c r="J137" s="1">
        <f t="shared" si="18"/>
        <v>1.7750828441746695E-2</v>
      </c>
      <c r="K137" s="9">
        <f t="shared" si="19"/>
        <v>3.1508363687922245E-4</v>
      </c>
      <c r="L137" s="10">
        <f t="shared" si="20"/>
        <v>-1.0587086762825493E-12</v>
      </c>
      <c r="M137" s="1">
        <f t="shared" si="21"/>
        <v>-0.39277303557057452</v>
      </c>
      <c r="N137" s="1">
        <f t="shared" si="22"/>
        <v>337.49576275526431</v>
      </c>
      <c r="P137" s="1">
        <f t="shared" si="23"/>
        <v>-22.504237244735691</v>
      </c>
      <c r="Q137" s="1"/>
    </row>
    <row r="138" spans="8:17" x14ac:dyDescent="0.2">
      <c r="H138" s="1">
        <v>134</v>
      </c>
      <c r="I138" s="9">
        <f t="shared" si="17"/>
        <v>137.57198246176156</v>
      </c>
      <c r="J138" s="1">
        <f t="shared" si="18"/>
        <v>1.8008130393402249E-2</v>
      </c>
      <c r="K138" s="9">
        <f t="shared" si="19"/>
        <v>3.242839965443153E-4</v>
      </c>
      <c r="L138" s="10">
        <f t="shared" si="20"/>
        <v>-1.0444978215673473E-12</v>
      </c>
      <c r="M138" s="1">
        <f t="shared" si="21"/>
        <v>-0.39875064658698073</v>
      </c>
      <c r="N138" s="1">
        <f t="shared" si="22"/>
        <v>337.15327087245333</v>
      </c>
      <c r="P138" s="1">
        <f t="shared" si="23"/>
        <v>-22.846729127546666</v>
      </c>
      <c r="Q138" s="1"/>
    </row>
    <row r="139" spans="8:17" x14ac:dyDescent="0.2">
      <c r="H139" s="1">
        <v>135</v>
      </c>
      <c r="I139" s="9">
        <f t="shared" si="17"/>
        <v>139.56611697197329</v>
      </c>
      <c r="J139" s="1">
        <f t="shared" si="18"/>
        <v>1.8269161990383542E-2</v>
      </c>
      <c r="K139" s="9">
        <f t="shared" si="19"/>
        <v>3.337529968291993E-4</v>
      </c>
      <c r="L139" s="10">
        <f t="shared" si="20"/>
        <v>-1.0587086762825493E-12</v>
      </c>
      <c r="M139" s="1">
        <f t="shared" si="21"/>
        <v>-0.40482762036686543</v>
      </c>
      <c r="N139" s="1">
        <f t="shared" si="22"/>
        <v>336.80508592265426</v>
      </c>
      <c r="P139" s="1">
        <f t="shared" si="23"/>
        <v>-23.194914077345743</v>
      </c>
      <c r="Q139" s="1"/>
    </row>
    <row r="140" spans="8:17" x14ac:dyDescent="0.2">
      <c r="H140" s="1">
        <v>136</v>
      </c>
      <c r="I140" s="9">
        <f t="shared" si="17"/>
        <v>141.58915687682759</v>
      </c>
      <c r="J140" s="1">
        <f t="shared" si="18"/>
        <v>1.8533977294675593E-2</v>
      </c>
      <c r="K140" s="9">
        <f t="shared" si="19"/>
        <v>3.4349848130863929E-4</v>
      </c>
      <c r="L140" s="10">
        <f t="shared" si="20"/>
        <v>-1.0516032489249483E-12</v>
      </c>
      <c r="M140" s="1">
        <f t="shared" si="21"/>
        <v>-0.41100597057507582</v>
      </c>
      <c r="N140" s="1">
        <f t="shared" si="22"/>
        <v>336.45109253137008</v>
      </c>
      <c r="P140" s="1">
        <f t="shared" si="23"/>
        <v>-23.54890746862992</v>
      </c>
      <c r="Q140" s="1"/>
    </row>
    <row r="141" spans="8:17" x14ac:dyDescent="0.2">
      <c r="H141" s="1">
        <v>137</v>
      </c>
      <c r="I141" s="9">
        <f t="shared" si="17"/>
        <v>143.64152116603412</v>
      </c>
      <c r="J141" s="1">
        <f t="shared" si="18"/>
        <v>1.880263115190315E-2</v>
      </c>
      <c r="K141" s="9">
        <f t="shared" si="19"/>
        <v>3.5352852254219385E-4</v>
      </c>
      <c r="L141" s="10">
        <f t="shared" si="20"/>
        <v>-1.0444978215673473E-12</v>
      </c>
      <c r="M141" s="1">
        <f t="shared" si="21"/>
        <v>-0.41728776621674557</v>
      </c>
      <c r="N141" s="1">
        <f t="shared" si="22"/>
        <v>336.09117215333868</v>
      </c>
      <c r="P141" s="1">
        <f t="shared" si="23"/>
        <v>-23.908827846661325</v>
      </c>
      <c r="Q141" s="1"/>
    </row>
    <row r="142" spans="8:17" x14ac:dyDescent="0.2">
      <c r="H142" s="1">
        <v>138</v>
      </c>
      <c r="I142" s="9">
        <f t="shared" si="17"/>
        <v>145.72363490264559</v>
      </c>
      <c r="J142" s="1">
        <f t="shared" si="18"/>
        <v>1.9075179202689689E-2</v>
      </c>
      <c r="K142" s="9">
        <f t="shared" si="19"/>
        <v>3.6385142875762635E-4</v>
      </c>
      <c r="L142" s="10">
        <f t="shared" si="20"/>
        <v>-1.0587086762825493E-12</v>
      </c>
      <c r="M142" s="1">
        <f t="shared" si="21"/>
        <v>-0.42367513364930637</v>
      </c>
      <c r="N142" s="1">
        <f t="shared" si="22"/>
        <v>335.72520295725366</v>
      </c>
      <c r="P142" s="1">
        <f t="shared" si="23"/>
        <v>-24.274797042746343</v>
      </c>
      <c r="Q142" s="1"/>
    </row>
    <row r="143" spans="8:17" x14ac:dyDescent="0.2">
      <c r="H143" s="1">
        <v>139</v>
      </c>
      <c r="I143" s="9">
        <f t="shared" si="17"/>
        <v>147.83592931109195</v>
      </c>
      <c r="J143" s="1">
        <f t="shared" si="18"/>
        <v>1.9351677894181102E-2</v>
      </c>
      <c r="K143" s="9">
        <f t="shared" si="19"/>
        <v>3.7447575072929512E-4</v>
      </c>
      <c r="L143" s="10">
        <f t="shared" si="20"/>
        <v>-1.0516032489249483E-12</v>
      </c>
      <c r="M143" s="1">
        <f t="shared" si="21"/>
        <v>-0.43017025868034836</v>
      </c>
      <c r="N143" s="1">
        <f t="shared" si="22"/>
        <v>335.35305970556516</v>
      </c>
      <c r="P143" s="1">
        <f t="shared" si="23"/>
        <v>-24.646940294434842</v>
      </c>
      <c r="Q143" s="1"/>
    </row>
    <row r="144" spans="8:17" x14ac:dyDescent="0.2">
      <c r="H144" s="1">
        <v>140</v>
      </c>
      <c r="I144" s="9">
        <f t="shared" si="17"/>
        <v>149.97884186649119</v>
      </c>
      <c r="J144" s="1">
        <f t="shared" si="18"/>
        <v>1.9632184491736416E-2</v>
      </c>
      <c r="K144" s="9">
        <f t="shared" si="19"/>
        <v>3.8541028885720377E-4</v>
      </c>
      <c r="L144" s="10">
        <f t="shared" si="20"/>
        <v>-1.0444978215673473E-12</v>
      </c>
      <c r="M144" s="1">
        <f t="shared" si="21"/>
        <v>-0.4367753887551864</v>
      </c>
      <c r="N144" s="1">
        <f t="shared" si="22"/>
        <v>334.97461362914203</v>
      </c>
      <c r="P144" s="1">
        <f t="shared" si="23"/>
        <v>-25.025386370857973</v>
      </c>
      <c r="Q144" s="1"/>
    </row>
    <row r="145" spans="8:17" x14ac:dyDescent="0.2">
      <c r="H145" s="1">
        <v>141</v>
      </c>
      <c r="I145" s="9">
        <f t="shared" si="17"/>
        <v>152.15281638525403</v>
      </c>
      <c r="J145" s="1">
        <f t="shared" si="18"/>
        <v>1.991675709078795E-2</v>
      </c>
      <c r="K145" s="9">
        <f t="shared" si="19"/>
        <v>3.9666410045255792E-4</v>
      </c>
      <c r="L145" s="10">
        <f t="shared" si="20"/>
        <v>-1.0444978215673473E-12</v>
      </c>
      <c r="M145" s="1">
        <f t="shared" si="21"/>
        <v>-0.44349283523817745</v>
      </c>
      <c r="N145" s="1">
        <f t="shared" si="22"/>
        <v>334.58973229656164</v>
      </c>
      <c r="P145" s="1">
        <f t="shared" si="23"/>
        <v>-25.410267703438365</v>
      </c>
      <c r="Q145" s="1"/>
    </row>
    <row r="146" spans="8:17" x14ac:dyDescent="0.2">
      <c r="H146" s="1">
        <v>142</v>
      </c>
      <c r="I146" s="9">
        <f t="shared" si="17"/>
        <v>154.35830311700246</v>
      </c>
      <c r="J146" s="1">
        <f t="shared" si="18"/>
        <v>2.0205454628873392E-2</v>
      </c>
      <c r="K146" s="9">
        <f t="shared" si="19"/>
        <v>4.0824650723585029E-4</v>
      </c>
      <c r="L146" s="10">
        <f t="shared" si="20"/>
        <v>-1.0516032489249483E-12</v>
      </c>
      <c r="M146" s="1">
        <f t="shared" si="21"/>
        <v>-0.45032497579206787</v>
      </c>
      <c r="N146" s="1">
        <f t="shared" si="22"/>
        <v>334.19827947778356</v>
      </c>
      <c r="P146" s="1">
        <f t="shared" si="23"/>
        <v>-25.801720522216442</v>
      </c>
      <c r="Q146" s="1"/>
    </row>
    <row r="147" spans="8:17" x14ac:dyDescent="0.2">
      <c r="H147" s="1">
        <v>143</v>
      </c>
      <c r="I147" s="9">
        <f t="shared" si="17"/>
        <v>156.59575883782051</v>
      </c>
      <c r="J147" s="1">
        <f t="shared" si="18"/>
        <v>2.0498336897842327E-2</v>
      </c>
      <c r="K147" s="9">
        <f t="shared" si="19"/>
        <v>4.2016710305366493E-4</v>
      </c>
      <c r="L147" s="10">
        <f t="shared" si="20"/>
        <v>-1.0444978215673473E-12</v>
      </c>
      <c r="M147" s="1">
        <f t="shared" si="21"/>
        <v>-0.45727425685971634</v>
      </c>
      <c r="N147" s="1">
        <f t="shared" si="22"/>
        <v>333.80011500195712</v>
      </c>
      <c r="P147" s="1">
        <f t="shared" si="23"/>
        <v>-26.199884998042876</v>
      </c>
      <c r="Q147" s="1"/>
    </row>
    <row r="148" spans="8:17" x14ac:dyDescent="0.2">
      <c r="H148" s="1">
        <v>144</v>
      </c>
      <c r="I148" s="9">
        <f t="shared" si="17"/>
        <v>158.86564694485634</v>
      </c>
      <c r="J148" s="1">
        <f t="shared" si="18"/>
        <v>2.0795464556239603E-2</v>
      </c>
      <c r="K148" s="9">
        <f t="shared" si="19"/>
        <v>4.3243576182057136E-4</v>
      </c>
      <c r="L148" s="10">
        <f t="shared" si="20"/>
        <v>-1.0444978215673473E-12</v>
      </c>
      <c r="M148" s="1">
        <f t="shared" si="21"/>
        <v>-0.46434319625283182</v>
      </c>
      <c r="N148" s="1">
        <f t="shared" si="22"/>
        <v>333.39509460909784</v>
      </c>
      <c r="P148" s="1">
        <f t="shared" si="23"/>
        <v>-26.604905390902161</v>
      </c>
      <c r="Q148" s="1"/>
    </row>
    <row r="149" spans="8:17" x14ac:dyDescent="0.2">
      <c r="H149" s="1">
        <v>145</v>
      </c>
      <c r="I149" s="9">
        <f t="shared" si="17"/>
        <v>161.16843755229638</v>
      </c>
      <c r="J149" s="1">
        <f t="shared" si="18"/>
        <v>2.1096899141868318E-2</v>
      </c>
      <c r="K149" s="9">
        <f t="shared" si="19"/>
        <v>4.4506264569267427E-4</v>
      </c>
      <c r="L149" s="10">
        <f t="shared" si="20"/>
        <v>-1.0444978215673473E-12</v>
      </c>
      <c r="M149" s="1">
        <f t="shared" si="21"/>
        <v>-0.47153438585251367</v>
      </c>
      <c r="N149" s="1">
        <f t="shared" si="22"/>
        <v>332.98306979535766</v>
      </c>
      <c r="P149" s="1">
        <f t="shared" si="23"/>
        <v>-27.016930204642335</v>
      </c>
      <c r="Q149" s="1"/>
    </row>
    <row r="150" spans="8:17" x14ac:dyDescent="0.2">
      <c r="H150" s="1">
        <v>146</v>
      </c>
      <c r="I150" s="9">
        <f t="shared" si="17"/>
        <v>163.50460758873001</v>
      </c>
      <c r="J150" s="1">
        <f t="shared" si="18"/>
        <v>2.140270308453484E-2</v>
      </c>
      <c r="K150" s="9">
        <f t="shared" si="19"/>
        <v>4.5805821347956108E-4</v>
      </c>
      <c r="L150" s="10">
        <f t="shared" si="20"/>
        <v>-1.0444978215673473E-12</v>
      </c>
      <c r="M150" s="1">
        <f t="shared" si="21"/>
        <v>-0.47885049442657929</v>
      </c>
      <c r="N150" s="1">
        <f t="shared" si="22"/>
        <v>332.56388765160426</v>
      </c>
      <c r="P150" s="1">
        <f t="shared" si="23"/>
        <v>-27.436112348395739</v>
      </c>
      <c r="Q150" s="1"/>
    </row>
    <row r="151" spans="8:17" x14ac:dyDescent="0.2">
      <c r="H151" s="1">
        <v>147</v>
      </c>
      <c r="I151" s="9">
        <f t="shared" si="17"/>
        <v>165.87464089592572</v>
      </c>
      <c r="J151" s="1">
        <f t="shared" si="18"/>
        <v>2.1712939718978554E-2</v>
      </c>
      <c r="K151" s="9">
        <f t="shared" si="19"/>
        <v>4.7143322930159296E-4</v>
      </c>
      <c r="L151" s="10">
        <f t="shared" si="20"/>
        <v>-1.0444978215673473E-12</v>
      </c>
      <c r="M151" s="1">
        <f t="shared" si="21"/>
        <v>-0.48629427056885799</v>
      </c>
      <c r="N151" s="1">
        <f t="shared" si="22"/>
        <v>332.1373906950115</v>
      </c>
      <c r="P151" s="1">
        <f t="shared" si="23"/>
        <v>-27.862609304988496</v>
      </c>
      <c r="Q151" s="1"/>
    </row>
    <row r="152" spans="8:17" x14ac:dyDescent="0.2">
      <c r="H152" s="1">
        <v>148</v>
      </c>
      <c r="I152" s="9">
        <f t="shared" si="17"/>
        <v>168.27902832903908</v>
      </c>
      <c r="J152" s="1">
        <f t="shared" si="18"/>
        <v>2.2027673297989079E-2</v>
      </c>
      <c r="K152" s="9">
        <f t="shared" si="19"/>
        <v>4.8519877149969285E-4</v>
      </c>
      <c r="L152" s="10">
        <f t="shared" si="20"/>
        <v>-1.0516032489249483E-12</v>
      </c>
      <c r="M152" s="1">
        <f t="shared" si="21"/>
        <v>-0.49386854576587308</v>
      </c>
      <c r="N152" s="1">
        <f t="shared" si="22"/>
        <v>331.70341669335193</v>
      </c>
      <c r="P152" s="1">
        <f t="shared" si="23"/>
        <v>-28.296583306648074</v>
      </c>
      <c r="Q152" s="1"/>
    </row>
    <row r="153" spans="8:17" x14ac:dyDescent="0.2">
      <c r="H153" s="1">
        <v>149</v>
      </c>
      <c r="I153" s="9">
        <f t="shared" si="17"/>
        <v>170.71826785827326</v>
      </c>
      <c r="J153" s="1">
        <f t="shared" si="18"/>
        <v>2.2346969005713577E-2</v>
      </c>
      <c r="K153" s="9">
        <f t="shared" si="19"/>
        <v>4.9936624180497665E-4</v>
      </c>
      <c r="L153" s="10">
        <f t="shared" si="20"/>
        <v>-1.0516032489249483E-12</v>
      </c>
      <c r="M153" s="1">
        <f t="shared" si="21"/>
        <v>-0.50157623759647385</v>
      </c>
      <c r="N153" s="1">
        <f t="shared" si="22"/>
        <v>331.26179848167106</v>
      </c>
      <c r="P153" s="1">
        <f t="shared" si="23"/>
        <v>-28.738201518328935</v>
      </c>
      <c r="Q153" s="1"/>
    </row>
    <row r="154" spans="8:17" x14ac:dyDescent="0.2">
      <c r="H154" s="1">
        <v>150</v>
      </c>
      <c r="I154" s="9">
        <f t="shared" si="17"/>
        <v>173.19286467201312</v>
      </c>
      <c r="J154" s="1">
        <f t="shared" si="18"/>
        <v>2.2670892971156983E-2</v>
      </c>
      <c r="K154" s="9">
        <f t="shared" si="19"/>
        <v>5.1394737477580463E-4</v>
      </c>
      <c r="L154" s="10">
        <f t="shared" si="20"/>
        <v>-1.0373923942097463E-12</v>
      </c>
      <c r="M154" s="1">
        <f t="shared" si="21"/>
        <v>-0.50942035307030631</v>
      </c>
      <c r="N154" s="1">
        <f t="shared" si="22"/>
        <v>330.8123637710072</v>
      </c>
      <c r="P154" s="1">
        <f t="shared" si="23"/>
        <v>-29.187636228992801</v>
      </c>
      <c r="Q154" s="1"/>
    </row>
    <row r="155" spans="8:17" x14ac:dyDescent="0.2">
      <c r="H155" s="1">
        <v>151</v>
      </c>
      <c r="I155" s="9">
        <f t="shared" si="17"/>
        <v>175.70333128145444</v>
      </c>
      <c r="J155" s="1">
        <f t="shared" si="18"/>
        <v>2.2999512281877955E-2</v>
      </c>
      <c r="K155" s="9">
        <f t="shared" si="19"/>
        <v>5.2895424751003535E-4</v>
      </c>
      <c r="L155" s="10">
        <f t="shared" si="20"/>
        <v>-1.0373923942097463E-12</v>
      </c>
      <c r="M155" s="1">
        <f t="shared" si="21"/>
        <v>-0.51740399211106547</v>
      </c>
      <c r="N155" s="1">
        <f t="shared" si="22"/>
        <v>330.35493494881581</v>
      </c>
      <c r="P155" s="1">
        <f t="shared" si="23"/>
        <v>-29.64506505118419</v>
      </c>
      <c r="Q155" s="1"/>
    </row>
    <row r="156" spans="8:17" x14ac:dyDescent="0.2">
      <c r="H156" s="1">
        <v>152</v>
      </c>
      <c r="I156" s="9">
        <f t="shared" si="17"/>
        <v>178.25018762674915</v>
      </c>
      <c r="J156" s="1">
        <f t="shared" si="18"/>
        <v>2.3332894997883224E-2</v>
      </c>
      <c r="K156" s="9">
        <f t="shared" si="19"/>
        <v>5.4439928964049658E-4</v>
      </c>
      <c r="L156" s="10">
        <f t="shared" si="20"/>
        <v>-1.0373923942097463E-12</v>
      </c>
      <c r="M156" s="1">
        <f t="shared" si="21"/>
        <v>-0.52553035119087188</v>
      </c>
      <c r="N156" s="1">
        <f t="shared" si="22"/>
        <v>329.88932887073508</v>
      </c>
      <c r="P156" s="1">
        <f t="shared" si="23"/>
        <v>-30.110671129264915</v>
      </c>
      <c r="Q156" s="1"/>
    </row>
    <row r="157" spans="8:17" x14ac:dyDescent="0.2">
      <c r="H157" s="1">
        <v>153</v>
      </c>
      <c r="I157" s="9">
        <f t="shared" si="17"/>
        <v>180.83396118469011</v>
      </c>
      <c r="J157" s="1">
        <f t="shared" si="18"/>
        <v>2.367111016572351E-2</v>
      </c>
      <c r="K157" s="9">
        <f t="shared" si="19"/>
        <v>5.602952936219276E-4</v>
      </c>
      <c r="L157" s="10">
        <f t="shared" si="20"/>
        <v>-1.0444978215673473E-12</v>
      </c>
      <c r="M157" s="1">
        <f t="shared" si="21"/>
        <v>-0.53380272712211274</v>
      </c>
      <c r="N157" s="1">
        <f t="shared" si="22"/>
        <v>329.4153566433294</v>
      </c>
      <c r="P157" s="1">
        <f t="shared" si="23"/>
        <v>-30.584643356670597</v>
      </c>
      <c r="Q157" s="1"/>
    </row>
    <row r="158" spans="8:17" x14ac:dyDescent="0.2">
      <c r="H158" s="1">
        <v>154</v>
      </c>
      <c r="I158" s="9">
        <f t="shared" si="17"/>
        <v>183.45518707795594</v>
      </c>
      <c r="J158" s="1">
        <f t="shared" si="18"/>
        <v>2.4014227832793646E-2</v>
      </c>
      <c r="K158" s="9">
        <f t="shared" si="19"/>
        <v>5.7665542531787134E-4</v>
      </c>
      <c r="L158" s="10">
        <f t="shared" si="20"/>
        <v>-1.0373923942097463E-12</v>
      </c>
      <c r="M158" s="1">
        <f t="shared" si="21"/>
        <v>-0.54222452101358365</v>
      </c>
      <c r="N158" s="1">
        <f t="shared" si="22"/>
        <v>328.93282339741904</v>
      </c>
      <c r="P158" s="1">
        <f t="shared" si="23"/>
        <v>-31.067176602580957</v>
      </c>
      <c r="Q158" s="1"/>
    </row>
    <row r="159" spans="8:17" x14ac:dyDescent="0.2">
      <c r="H159" s="1">
        <v>155</v>
      </c>
      <c r="I159" s="9">
        <f t="shared" si="17"/>
        <v>186.11440818593979</v>
      </c>
      <c r="J159" s="1">
        <f t="shared" si="18"/>
        <v>2.436231906184002E-2</v>
      </c>
      <c r="K159" s="9">
        <f t="shared" si="19"/>
        <v>5.9349323489625387E-4</v>
      </c>
      <c r="L159" s="10">
        <f t="shared" si="20"/>
        <v>-1.0444978215673473E-12</v>
      </c>
      <c r="M159" s="1">
        <f t="shared" si="21"/>
        <v>-0.55079924239756894</v>
      </c>
      <c r="N159" s="1">
        <f t="shared" si="22"/>
        <v>328.4415280516161</v>
      </c>
      <c r="P159" s="1">
        <f t="shared" si="23"/>
        <v>-31.558471948383897</v>
      </c>
      <c r="Q159" s="1"/>
    </row>
    <row r="160" spans="8:17" x14ac:dyDescent="0.2">
      <c r="H160" s="1">
        <v>156</v>
      </c>
      <c r="I160" s="9">
        <f t="shared" si="17"/>
        <v>188.81217525718469</v>
      </c>
      <c r="J160" s="1">
        <f t="shared" si="18"/>
        <v>2.4715455945678328E-2</v>
      </c>
      <c r="K160" s="9">
        <f t="shared" si="19"/>
        <v>6.1082266804263934E-4</v>
      </c>
      <c r="L160" s="10">
        <f t="shared" si="20"/>
        <v>-1.0444978215673473E-12</v>
      </c>
      <c r="M160" s="1">
        <f t="shared" si="21"/>
        <v>-0.55953051353524519</v>
      </c>
      <c r="N160" s="1">
        <f t="shared" si="22"/>
        <v>327.94126306564289</v>
      </c>
      <c r="P160" s="1">
        <f t="shared" si="23"/>
        <v>-32.058736934357114</v>
      </c>
      <c r="Q160" s="1"/>
    </row>
    <row r="161" spans="8:17" x14ac:dyDescent="0.2">
      <c r="H161" s="1">
        <v>157</v>
      </c>
      <c r="I161" s="9">
        <f t="shared" si="17"/>
        <v>191.54904702344822</v>
      </c>
      <c r="J161" s="1">
        <f t="shared" si="18"/>
        <v>2.5073711622124614E-2</v>
      </c>
      <c r="K161" s="9">
        <f t="shared" si="19"/>
        <v>6.2865807750040327E-4</v>
      </c>
      <c r="L161" s="10">
        <f t="shared" si="20"/>
        <v>-1.0373923942097463E-12</v>
      </c>
      <c r="M161" s="1">
        <f t="shared" si="21"/>
        <v>-0.56842207390732102</v>
      </c>
      <c r="N161" s="1">
        <f t="shared" si="22"/>
        <v>327.43181418303715</v>
      </c>
      <c r="P161" s="1">
        <f t="shared" si="23"/>
        <v>-32.568185816962853</v>
      </c>
      <c r="Q161" s="1"/>
    </row>
    <row r="162" spans="8:17" x14ac:dyDescent="0.2">
      <c r="H162" s="1">
        <v>158</v>
      </c>
      <c r="I162" s="9">
        <f t="shared" si="17"/>
        <v>194.32559031542129</v>
      </c>
      <c r="J162" s="1">
        <f t="shared" si="18"/>
        <v>2.5437160289142811E-2</v>
      </c>
      <c r="K162" s="9">
        <f t="shared" si="19"/>
        <v>6.4701423494734674E-4</v>
      </c>
      <c r="L162" s="10">
        <f t="shared" si="20"/>
        <v>-1.0516032489249483E-12</v>
      </c>
      <c r="M162" s="1">
        <f t="shared" si="21"/>
        <v>-0.57747778489766877</v>
      </c>
      <c r="N162" s="1">
        <f t="shared" si="22"/>
        <v>326.9129601628</v>
      </c>
      <c r="P162" s="1">
        <f t="shared" si="23"/>
        <v>-33.087039837199995</v>
      </c>
      <c r="Q162" s="1"/>
    </row>
    <row r="163" spans="8:17" x14ac:dyDescent="0.2">
      <c r="H163" s="1">
        <v>159</v>
      </c>
      <c r="I163" s="9">
        <f t="shared" si="17"/>
        <v>197.14238018012327</v>
      </c>
      <c r="J163" s="1">
        <f t="shared" si="18"/>
        <v>2.5805877220211722E-2</v>
      </c>
      <c r="K163" s="9">
        <f t="shared" si="19"/>
        <v>6.6590634321853298E-4</v>
      </c>
      <c r="L163" s="10">
        <f t="shared" si="20"/>
        <v>-1.0373923942097463E-12</v>
      </c>
      <c r="M163" s="1">
        <f t="shared" si="21"/>
        <v>-0.58670163467737591</v>
      </c>
      <c r="N163" s="1">
        <f t="shared" si="22"/>
        <v>326.3844724995601</v>
      </c>
      <c r="P163" s="1">
        <f t="shared" si="23"/>
        <v>-33.615527500439896</v>
      </c>
      <c r="Q163" s="1"/>
    </row>
    <row r="164" spans="8:17" x14ac:dyDescent="0.2">
      <c r="H164" s="1">
        <v>160</v>
      </c>
      <c r="I164" s="9">
        <f t="shared" si="17"/>
        <v>200</v>
      </c>
      <c r="J164" s="1">
        <f t="shared" si="18"/>
        <v>2.6179938779914945E-2</v>
      </c>
      <c r="K164" s="9">
        <f t="shared" si="19"/>
        <v>6.8535004888544001E-4</v>
      </c>
      <c r="L164" s="10">
        <f t="shared" si="20"/>
        <v>-1.0373923942097463E-12</v>
      </c>
      <c r="M164" s="1">
        <f t="shared" si="21"/>
        <v>-0.59609774329694087</v>
      </c>
      <c r="N164" s="1">
        <f t="shared" si="22"/>
        <v>325.84611513181255</v>
      </c>
      <c r="P164" s="1">
        <f t="shared" si="23"/>
        <v>-34.153884868187447</v>
      </c>
      <c r="Q164" s="1"/>
    </row>
    <row r="165" spans="8:17" x14ac:dyDescent="0.2">
      <c r="H165" s="1">
        <v>161</v>
      </c>
      <c r="I165" s="9">
        <f t="shared" si="17"/>
        <v>202.89904161374736</v>
      </c>
      <c r="J165" s="1">
        <f t="shared" si="18"/>
        <v>2.6559422439756602E-2</v>
      </c>
      <c r="K165" s="9">
        <f t="shared" si="19"/>
        <v>7.0536145520177672E-4</v>
      </c>
      <c r="L165" s="10">
        <f t="shared" si="20"/>
        <v>-1.0373923942097463E-12</v>
      </c>
      <c r="M165" s="1">
        <f t="shared" si="21"/>
        <v>-0.60567036799462792</v>
      </c>
      <c r="N165" s="1">
        <f t="shared" si="22"/>
        <v>325.29764413777235</v>
      </c>
      <c r="P165" s="1">
        <f t="shared" si="23"/>
        <v>-34.702355862227648</v>
      </c>
      <c r="Q165" s="1"/>
    </row>
    <row r="166" spans="8:17" x14ac:dyDescent="0.2">
      <c r="H166" s="1">
        <v>162</v>
      </c>
      <c r="I166" s="9">
        <f t="shared" si="17"/>
        <v>205.84010543888564</v>
      </c>
      <c r="J166" s="1">
        <f t="shared" si="18"/>
        <v>2.6944406794206316E-2</v>
      </c>
      <c r="K166" s="9">
        <f t="shared" si="19"/>
        <v>7.2595713542664229E-4</v>
      </c>
      <c r="L166" s="10">
        <f t="shared" si="20"/>
        <v>-1.0302869668521453E-12</v>
      </c>
      <c r="M166" s="1">
        <f t="shared" si="21"/>
        <v>-0.6154239087287523</v>
      </c>
      <c r="N166" s="1">
        <f t="shared" si="22"/>
        <v>324.7388074183981</v>
      </c>
      <c r="P166" s="1">
        <f t="shared" si="23"/>
        <v>-35.261192581601904</v>
      </c>
      <c r="Q166" s="1"/>
    </row>
    <row r="167" spans="8:17" x14ac:dyDescent="0.2">
      <c r="H167" s="1">
        <v>163</v>
      </c>
      <c r="I167" s="9">
        <f t="shared" si="17"/>
        <v>208.82380059611296</v>
      </c>
      <c r="J167" s="1">
        <f t="shared" si="18"/>
        <v>2.7334971576977018E-2</v>
      </c>
      <c r="K167" s="9">
        <f t="shared" si="19"/>
        <v>7.4715414653601854E-4</v>
      </c>
      <c r="L167" s="10">
        <f t="shared" si="20"/>
        <v>-1.0231815394945443E-12</v>
      </c>
      <c r="M167" s="1">
        <f t="shared" si="21"/>
        <v>-0.6253629139419552</v>
      </c>
      <c r="N167" s="1">
        <f t="shared" si="22"/>
        <v>324.16934436712307</v>
      </c>
      <c r="P167" s="1">
        <f t="shared" si="23"/>
        <v>-35.830655632876926</v>
      </c>
      <c r="Q167" s="1"/>
    </row>
    <row r="168" spans="8:17" x14ac:dyDescent="0.2">
      <c r="H168" s="1">
        <v>164</v>
      </c>
      <c r="I168" s="9">
        <f t="shared" si="17"/>
        <v>211.85074503545778</v>
      </c>
      <c r="J168" s="1">
        <f t="shared" si="18"/>
        <v>2.7731197677538271E-2</v>
      </c>
      <c r="K168" s="9">
        <f t="shared" si="19"/>
        <v>7.6897004333385669E-4</v>
      </c>
      <c r="L168" s="10">
        <f t="shared" si="20"/>
        <v>-1.0302869668521453E-12</v>
      </c>
      <c r="M168" s="1">
        <f t="shared" si="21"/>
        <v>-0.63549208656551659</v>
      </c>
      <c r="N168" s="1">
        <f t="shared" si="22"/>
        <v>323.58898552583355</v>
      </c>
      <c r="P168" s="1">
        <f t="shared" si="23"/>
        <v>-36.41101447416645</v>
      </c>
      <c r="Q168" s="1"/>
    </row>
    <row r="169" spans="8:17" x14ac:dyDescent="0.2">
      <c r="H169" s="1">
        <v>165</v>
      </c>
      <c r="I169" s="9">
        <f t="shared" si="17"/>
        <v>214.92156566426357</v>
      </c>
      <c r="J169" s="1">
        <f t="shared" si="18"/>
        <v>2.8133167157869447E-2</v>
      </c>
      <c r="K169" s="9">
        <f t="shared" si="19"/>
        <v>7.9142289297443101E-4</v>
      </c>
      <c r="L169" s="10">
        <f t="shared" si="20"/>
        <v>-1.0373923942097463E-12</v>
      </c>
      <c r="M169" s="1">
        <f t="shared" si="21"/>
        <v>-0.64581629027149512</v>
      </c>
      <c r="N169" s="1">
        <f t="shared" si="22"/>
        <v>322.99745222664762</v>
      </c>
      <c r="P169" s="1">
        <f t="shared" si="23"/>
        <v>-37.002547773352376</v>
      </c>
      <c r="Q169" s="1"/>
    </row>
    <row r="170" spans="8:17" x14ac:dyDescent="0.2">
      <c r="H170" s="1">
        <v>166</v>
      </c>
      <c r="I170" s="9">
        <f t="shared" si="17"/>
        <v>218.0368984770256</v>
      </c>
      <c r="J170" s="1">
        <f t="shared" si="18"/>
        <v>2.8540963269455301E-2</v>
      </c>
      <c r="K170" s="9">
        <f t="shared" si="19"/>
        <v>8.1453128990786915E-4</v>
      </c>
      <c r="L170" s="10">
        <f t="shared" si="20"/>
        <v>-1.0302869668521453E-12</v>
      </c>
      <c r="M170" s="1">
        <f t="shared" si="21"/>
        <v>-0.65634055598066376</v>
      </c>
      <c r="N170" s="1">
        <f t="shared" si="22"/>
        <v>322.39445621903803</v>
      </c>
      <c r="P170" s="1">
        <f t="shared" si="23"/>
        <v>-37.605543780961966</v>
      </c>
      <c r="Q170" s="1"/>
    </row>
    <row r="171" spans="8:17" x14ac:dyDescent="0.2">
      <c r="H171" s="1">
        <v>167</v>
      </c>
      <c r="I171" s="9">
        <f t="shared" si="17"/>
        <v>221.19738868711195</v>
      </c>
      <c r="J171" s="1">
        <f t="shared" si="18"/>
        <v>2.8954670470528205E-2</v>
      </c>
      <c r="K171" s="9">
        <f t="shared" si="19"/>
        <v>8.3831437126120716E-4</v>
      </c>
      <c r="L171" s="10">
        <f t="shared" si="20"/>
        <v>-1.0302869668521453E-12</v>
      </c>
      <c r="M171" s="1">
        <f t="shared" si="21"/>
        <v>-0.66707008863377892</v>
      </c>
      <c r="N171" s="1">
        <f t="shared" si="22"/>
        <v>321.77969928186673</v>
      </c>
      <c r="P171" s="1">
        <f t="shared" si="23"/>
        <v>-38.220300718133274</v>
      </c>
      <c r="Q171" s="1"/>
    </row>
    <row r="172" spans="8:17" x14ac:dyDescent="0.2">
      <c r="H172" s="1">
        <v>168</v>
      </c>
      <c r="I172" s="9">
        <f t="shared" si="17"/>
        <v>224.40369086039271</v>
      </c>
      <c r="J172" s="1">
        <f t="shared" si="18"/>
        <v>2.9374374443560201E-2</v>
      </c>
      <c r="K172" s="9">
        <f t="shared" si="19"/>
        <v>8.6279183266760914E-4</v>
      </c>
      <c r="L172" s="10">
        <f t="shared" si="20"/>
        <v>-1.0231815394945443E-12</v>
      </c>
      <c r="M172" s="1">
        <f t="shared" si="21"/>
        <v>-0.6780102742335713</v>
      </c>
      <c r="N172" s="1">
        <f t="shared" si="22"/>
        <v>321.15287281990879</v>
      </c>
      <c r="P172" s="1">
        <f t="shared" si="23"/>
        <v>-38.847127180091206</v>
      </c>
      <c r="Q172" s="1"/>
    </row>
    <row r="173" spans="8:17" x14ac:dyDescent="0.2">
      <c r="H173" s="1">
        <v>169</v>
      </c>
      <c r="I173" s="9">
        <f t="shared" si="17"/>
        <v>227.65646905080644</v>
      </c>
      <c r="J173" s="1">
        <f t="shared" si="18"/>
        <v>2.9800162113008569E-2</v>
      </c>
      <c r="K173" s="9">
        <f t="shared" si="19"/>
        <v>8.8798394455678615E-4</v>
      </c>
      <c r="L173" s="10">
        <f t="shared" si="20"/>
        <v>-1.0302869668521453E-12</v>
      </c>
      <c r="M173" s="1">
        <f t="shared" si="21"/>
        <v>-0.68916668716440921</v>
      </c>
      <c r="N173" s="1">
        <f t="shared" si="22"/>
        <v>320.51365744446662</v>
      </c>
      <c r="P173" s="1">
        <f t="shared" si="23"/>
        <v>-39.486342555533383</v>
      </c>
      <c r="Q173" s="1"/>
    </row>
    <row r="174" spans="8:17" x14ac:dyDescent="0.2">
      <c r="H174" s="1">
        <v>170</v>
      </c>
      <c r="I174" s="9">
        <f t="shared" si="17"/>
        <v>230.95639693789167</v>
      </c>
      <c r="J174" s="1">
        <f t="shared" si="18"/>
        <v>3.0232121663318692E-2</v>
      </c>
      <c r="K174" s="9">
        <f t="shared" si="19"/>
        <v>9.1391156892002535E-4</v>
      </c>
      <c r="L174" s="10">
        <f t="shared" si="20"/>
        <v>-1.0302869668521453E-12</v>
      </c>
      <c r="M174" s="1">
        <f t="shared" si="21"/>
        <v>-0.7005450977960902</v>
      </c>
      <c r="N174" s="1">
        <f t="shared" si="22"/>
        <v>319.86172253770451</v>
      </c>
      <c r="P174" s="1">
        <f t="shared" si="23"/>
        <v>-40.138277462295491</v>
      </c>
      <c r="Q174" s="1"/>
    </row>
    <row r="175" spans="8:17" x14ac:dyDescent="0.2">
      <c r="H175" s="1">
        <v>171</v>
      </c>
      <c r="I175" s="9">
        <f t="shared" si="17"/>
        <v>234.30415796631209</v>
      </c>
      <c r="J175" s="1">
        <f t="shared" si="18"/>
        <v>3.0670342557187851E-2</v>
      </c>
      <c r="K175" s="9">
        <f t="shared" si="19"/>
        <v>9.4059617656362139E-4</v>
      </c>
      <c r="L175" s="10">
        <f t="shared" si="20"/>
        <v>-1.0231815394945443E-12</v>
      </c>
      <c r="M175" s="1">
        <f t="shared" si="21"/>
        <v>-0.71215148037763354</v>
      </c>
      <c r="N175" s="1">
        <f t="shared" si="22"/>
        <v>319.19672580036791</v>
      </c>
      <c r="P175" s="1">
        <f t="shared" si="23"/>
        <v>-40.803274199632085</v>
      </c>
      <c r="Q175" s="1"/>
    </row>
    <row r="176" spans="8:17" x14ac:dyDescent="0.2">
      <c r="H176" s="1">
        <v>172</v>
      </c>
      <c r="I176" s="9">
        <f t="shared" si="17"/>
        <v>237.7004454874037</v>
      </c>
      <c r="J176" s="1">
        <f t="shared" si="18"/>
        <v>3.1114915554093691E-2</v>
      </c>
      <c r="K176" s="9">
        <f t="shared" si="19"/>
        <v>9.6805986486489916E-4</v>
      </c>
      <c r="L176" s="10">
        <f t="shared" si="20"/>
        <v>-1.0231815394945443E-12</v>
      </c>
      <c r="M176" s="1">
        <f t="shared" si="21"/>
        <v>-0.72399202122604966</v>
      </c>
      <c r="N176" s="1">
        <f t="shared" si="22"/>
        <v>318.51831278260147</v>
      </c>
      <c r="P176" s="1">
        <f t="shared" si="23"/>
        <v>-41.48168721739853</v>
      </c>
      <c r="Q176" s="1"/>
    </row>
    <row r="177" spans="8:17" x14ac:dyDescent="0.2">
      <c r="H177" s="1">
        <v>173</v>
      </c>
      <c r="I177" s="9">
        <f t="shared" si="17"/>
        <v>241.14596290277493</v>
      </c>
      <c r="J177" s="1">
        <f t="shared" si="18"/>
        <v>3.1565932729091438E-2</v>
      </c>
      <c r="K177" s="9">
        <f t="shared" si="19"/>
        <v>9.9632537604544711E-4</v>
      </c>
      <c r="L177" s="10">
        <f t="shared" si="20"/>
        <v>-1.0160761121369433E-12</v>
      </c>
      <c r="M177" s="1">
        <f t="shared" si="21"/>
        <v>-0.73607312721413998</v>
      </c>
      <c r="N177" s="1">
        <f t="shared" si="22"/>
        <v>317.82611639763365</v>
      </c>
      <c r="P177" s="1">
        <f t="shared" si="23"/>
        <v>-42.173883602366345</v>
      </c>
      <c r="Q177" s="1"/>
    </row>
    <row r="178" spans="8:17" x14ac:dyDescent="0.2">
      <c r="H178" s="1">
        <v>174</v>
      </c>
      <c r="I178" s="9">
        <f t="shared" si="17"/>
        <v>244.64142380998626</v>
      </c>
      <c r="J178" s="1">
        <f t="shared" si="18"/>
        <v>3.2023487491883329E-2</v>
      </c>
      <c r="K178" s="9">
        <f t="shared" si="19"/>
        <v>1.0254161159765614E-3</v>
      </c>
      <c r="L178" s="10">
        <f t="shared" si="20"/>
        <v>-1.0231815394945443E-12</v>
      </c>
      <c r="M178" s="1">
        <f t="shared" si="21"/>
        <v>-0.74840143456022601</v>
      </c>
      <c r="N178" s="1">
        <f t="shared" si="22"/>
        <v>317.11975641816275</v>
      </c>
      <c r="P178" s="1">
        <f t="shared" si="23"/>
        <v>-42.880243581837249</v>
      </c>
      <c r="Q178" s="1"/>
    </row>
    <row r="179" spans="8:17" x14ac:dyDescent="0.2">
      <c r="H179" s="1">
        <v>175</v>
      </c>
      <c r="I179" s="9">
        <f t="shared" si="17"/>
        <v>248.18755215034398</v>
      </c>
      <c r="J179" s="1">
        <f t="shared" si="18"/>
        <v>3.2487674606164765E-2</v>
      </c>
      <c r="K179" s="9">
        <f t="shared" si="19"/>
        <v>1.0553561735323978E-3</v>
      </c>
      <c r="L179" s="10">
        <f t="shared" si="20"/>
        <v>-1.0160761121369433E-12</v>
      </c>
      <c r="M179" s="1">
        <f t="shared" si="21"/>
        <v>-0.76098381792107084</v>
      </c>
      <c r="N179" s="1">
        <f t="shared" si="22"/>
        <v>316.39883895537076</v>
      </c>
      <c r="P179" s="1">
        <f t="shared" si="23"/>
        <v>-43.601161044629237</v>
      </c>
      <c r="Q179" s="1"/>
    </row>
    <row r="180" spans="8:17" x14ac:dyDescent="0.2">
      <c r="H180" s="1">
        <v>176</v>
      </c>
      <c r="I180" s="9">
        <f t="shared" si="17"/>
        <v>251.78508235883359</v>
      </c>
      <c r="J180" s="1">
        <f t="shared" si="18"/>
        <v>3.2958590209250523E-2</v>
      </c>
      <c r="K180" s="9">
        <f t="shared" si="19"/>
        <v>1.0861703405066927E-3</v>
      </c>
      <c r="L180" s="10">
        <f t="shared" si="20"/>
        <v>-1.0231815394945443E-12</v>
      </c>
      <c r="M180" s="1">
        <f t="shared" si="21"/>
        <v>-0.77382739978788351</v>
      </c>
      <c r="N180" s="1">
        <f t="shared" si="22"/>
        <v>315.66295592057162</v>
      </c>
      <c r="P180" s="1">
        <f t="shared" si="23"/>
        <v>-44.337044079428381</v>
      </c>
      <c r="Q180" s="1"/>
    </row>
    <row r="181" spans="8:17" x14ac:dyDescent="0.2">
      <c r="H181" s="1">
        <v>177</v>
      </c>
      <c r="I181" s="9">
        <f t="shared" si="17"/>
        <v>255.43475951622861</v>
      </c>
      <c r="J181" s="1">
        <f t="shared" si="18"/>
        <v>3.3436331831985806E-2</v>
      </c>
      <c r="K181" s="9">
        <f t="shared" si="19"/>
        <v>1.1178841321094696E-3</v>
      </c>
      <c r="L181" s="10">
        <f t="shared" si="20"/>
        <v>-1.0231815394945443E-12</v>
      </c>
      <c r="M181" s="1">
        <f t="shared" si="21"/>
        <v>-0.78693956018280309</v>
      </c>
      <c r="N181" s="1">
        <f t="shared" si="22"/>
        <v>314.91168446964411</v>
      </c>
      <c r="P181" s="1">
        <f t="shared" si="23"/>
        <v>-45.088315530355885</v>
      </c>
      <c r="Q181" s="1"/>
    </row>
    <row r="182" spans="8:17" x14ac:dyDescent="0.2">
      <c r="H182" s="1">
        <v>178</v>
      </c>
      <c r="I182" s="9">
        <f t="shared" si="17"/>
        <v>259.13733950340401</v>
      </c>
      <c r="J182" s="1">
        <f t="shared" si="18"/>
        <v>3.3920998418945754E-2</v>
      </c>
      <c r="K182" s="9">
        <f t="shared" si="19"/>
        <v>1.1505238080605348E-3</v>
      </c>
      <c r="L182" s="10">
        <f t="shared" si="20"/>
        <v>-1.0089706847793423E-12</v>
      </c>
      <c r="M182" s="1">
        <f t="shared" si="21"/>
        <v>-0.80032794665129858</v>
      </c>
      <c r="N182" s="1">
        <f t="shared" si="22"/>
        <v>314.14458643050926</v>
      </c>
      <c r="P182" s="1">
        <f t="shared" si="23"/>
        <v>-45.855413569490736</v>
      </c>
      <c r="Q182" s="1"/>
    </row>
    <row r="183" spans="8:17" x14ac:dyDescent="0.2">
      <c r="H183" s="1">
        <v>179</v>
      </c>
      <c r="I183" s="9">
        <f t="shared" si="17"/>
        <v>262.89358915788443</v>
      </c>
      <c r="J183" s="1">
        <f t="shared" si="18"/>
        <v>3.4412690348927626E-2</v>
      </c>
      <c r="K183" s="9">
        <f t="shared" si="19"/>
        <v>1.1841163942970944E-3</v>
      </c>
      <c r="L183" s="10">
        <f t="shared" si="20"/>
        <v>-1.0160761121369433E-12</v>
      </c>
      <c r="M183" s="1">
        <f t="shared" si="21"/>
        <v>-0.81400048454273422</v>
      </c>
      <c r="N183" s="1">
        <f t="shared" si="22"/>
        <v>313.3612077140973</v>
      </c>
      <c r="P183" s="1">
        <f t="shared" si="23"/>
        <v>-46.638792285902696</v>
      </c>
      <c r="Q183" s="1"/>
    </row>
    <row r="184" spans="8:17" x14ac:dyDescent="0.2">
      <c r="H184" s="1">
        <v>180</v>
      </c>
      <c r="I184" s="9">
        <f t="shared" si="17"/>
        <v>266.7042864326649</v>
      </c>
      <c r="J184" s="1">
        <f t="shared" si="18"/>
        <v>3.4911509455740335E-2</v>
      </c>
      <c r="K184" s="9">
        <f t="shared" si="19"/>
        <v>1.2186897053133364E-3</v>
      </c>
      <c r="L184" s="10">
        <f t="shared" si="20"/>
        <v>-1.0160761121369433E-12</v>
      </c>
      <c r="M184" s="1">
        <f t="shared" si="21"/>
        <v>-0.82796538756827498</v>
      </c>
      <c r="N184" s="1">
        <f t="shared" si="22"/>
        <v>312.56107770942435</v>
      </c>
      <c r="P184" s="1">
        <f t="shared" si="23"/>
        <v>-47.438922290575647</v>
      </c>
      <c r="Q184" s="1"/>
    </row>
    <row r="185" spans="8:17" x14ac:dyDescent="0.2">
      <c r="H185" s="1">
        <v>181</v>
      </c>
      <c r="I185" s="9">
        <f t="shared" si="17"/>
        <v>270.57022055733012</v>
      </c>
      <c r="J185" s="1">
        <f t="shared" si="18"/>
        <v>3.541755904929493E-2</v>
      </c>
      <c r="K185" s="9">
        <f t="shared" si="19"/>
        <v>1.2542723671502868E-3</v>
      </c>
      <c r="L185" s="10">
        <f t="shared" si="20"/>
        <v>-1.0018652574217413E-12</v>
      </c>
      <c r="M185" s="1">
        <f t="shared" si="21"/>
        <v>-0.84223116862136482</v>
      </c>
      <c r="N185" s="1">
        <f t="shared" si="22"/>
        <v>311.7437086636246</v>
      </c>
      <c r="P185" s="1">
        <f t="shared" si="23"/>
        <v>-48.256291336375398</v>
      </c>
      <c r="Q185" s="1"/>
    </row>
    <row r="186" spans="8:17" x14ac:dyDescent="0.2">
      <c r="H186" s="1">
        <v>182</v>
      </c>
      <c r="I186" s="9">
        <f t="shared" si="17"/>
        <v>274.49219220151247</v>
      </c>
      <c r="J186" s="1">
        <f t="shared" si="18"/>
        <v>3.5930943937001213E-2</v>
      </c>
      <c r="K186" s="9">
        <f t="shared" si="19"/>
        <v>1.2908938410548427E-3</v>
      </c>
      <c r="L186" s="10">
        <f t="shared" si="20"/>
        <v>-1.0089706847793423E-12</v>
      </c>
      <c r="M186" s="1">
        <f t="shared" si="21"/>
        <v>-0.85680665084160912</v>
      </c>
      <c r="N186" s="1">
        <f t="shared" si="22"/>
        <v>310.90859504803666</v>
      </c>
      <c r="P186" s="1">
        <f t="shared" si="23"/>
        <v>-49.091404951963341</v>
      </c>
      <c r="Q186" s="1"/>
    </row>
    <row r="187" spans="8:17" x14ac:dyDescent="0.2">
      <c r="H187" s="1">
        <v>183</v>
      </c>
      <c r="I187" s="9">
        <f t="shared" si="17"/>
        <v>278.47101364071688</v>
      </c>
      <c r="J187" s="1">
        <f t="shared" si="18"/>
        <v>3.6451770445474131E-2</v>
      </c>
      <c r="K187" s="9">
        <f t="shared" si="19"/>
        <v>1.3285844478273582E-3</v>
      </c>
      <c r="L187" s="10">
        <f t="shared" si="20"/>
        <v>-9.9475983006414026E-13</v>
      </c>
      <c r="M187" s="1">
        <f t="shared" si="21"/>
        <v>-0.8717009788976755</v>
      </c>
      <c r="N187" s="1">
        <f t="shared" si="22"/>
        <v>310.05521291174074</v>
      </c>
      <c r="P187" s="1">
        <f t="shared" si="23"/>
        <v>-49.944787088259261</v>
      </c>
      <c r="Q187" s="1"/>
    </row>
    <row r="188" spans="8:17" x14ac:dyDescent="0.2">
      <c r="H188" s="1">
        <v>184</v>
      </c>
      <c r="I188" s="9">
        <f t="shared" si="17"/>
        <v>282.50750892455085</v>
      </c>
      <c r="J188" s="1">
        <f t="shared" si="18"/>
        <v>3.6980146442555074E-2</v>
      </c>
      <c r="K188" s="9">
        <f t="shared" si="19"/>
        <v>1.3673753928777883E-3</v>
      </c>
      <c r="L188" s="10">
        <f t="shared" si="20"/>
        <v>-1.0018652574217413E-12</v>
      </c>
      <c r="M188" s="1">
        <f t="shared" si="21"/>
        <v>-0.88692363045904565</v>
      </c>
      <c r="N188" s="1">
        <f t="shared" si="22"/>
        <v>309.18301922427599</v>
      </c>
      <c r="P188" s="1">
        <f t="shared" si="23"/>
        <v>-50.816980775724005</v>
      </c>
      <c r="Q188" s="1"/>
    </row>
    <row r="189" spans="8:17" x14ac:dyDescent="0.2">
      <c r="H189" s="1">
        <v>185</v>
      </c>
      <c r="I189" s="9">
        <f t="shared" si="17"/>
        <v>286.60251404739256</v>
      </c>
      <c r="J189" s="1">
        <f t="shared" si="18"/>
        <v>3.7516181359652248E-2</v>
      </c>
      <c r="K189" s="9">
        <f t="shared" si="19"/>
        <v>1.407298792010913E-3</v>
      </c>
      <c r="L189" s="10">
        <f t="shared" si="20"/>
        <v>-9.9475983006414026E-13</v>
      </c>
      <c r="M189" s="1">
        <f t="shared" si="21"/>
        <v>-0.90248442781950089</v>
      </c>
      <c r="N189" s="1">
        <f t="shared" si="22"/>
        <v>308.29145120966359</v>
      </c>
      <c r="P189" s="1">
        <f t="shared" si="23"/>
        <v>-51.708548790336408</v>
      </c>
      <c r="Q189" s="1"/>
    </row>
    <row r="190" spans="8:17" x14ac:dyDescent="0.2">
      <c r="H190" s="1">
        <v>186</v>
      </c>
      <c r="I190" s="9">
        <f t="shared" si="17"/>
        <v>290.75687712153251</v>
      </c>
      <c r="J190" s="1">
        <f t="shared" si="18"/>
        <v>3.8059986214404866E-2</v>
      </c>
      <c r="K190" s="9">
        <f t="shared" si="19"/>
        <v>1.4483876979617858E-3</v>
      </c>
      <c r="L190" s="10">
        <f t="shared" si="20"/>
        <v>-9.9475983006414026E-13</v>
      </c>
      <c r="M190" s="1">
        <f t="shared" si="21"/>
        <v>-0.91839354962755126</v>
      </c>
      <c r="N190" s="1">
        <f t="shared" si="22"/>
        <v>307.3799256743028</v>
      </c>
      <c r="P190" s="1">
        <f t="shared" si="23"/>
        <v>-52.620074325697203</v>
      </c>
      <c r="Q190" s="1"/>
    </row>
    <row r="191" spans="8:17" x14ac:dyDescent="0.2">
      <c r="H191" s="1">
        <v>187</v>
      </c>
      <c r="I191" s="9">
        <f t="shared" si="17"/>
        <v>294.97145855282491</v>
      </c>
      <c r="J191" s="1">
        <f t="shared" si="18"/>
        <v>3.8611673633675875E-2</v>
      </c>
      <c r="K191" s="9">
        <f t="shared" si="19"/>
        <v>1.490676127703158E-3</v>
      </c>
      <c r="L191" s="10">
        <f t="shared" si="20"/>
        <v>-9.8054897534893826E-13</v>
      </c>
      <c r="M191" s="1">
        <f t="shared" si="21"/>
        <v>-0.93466154267008494</v>
      </c>
      <c r="N191" s="1">
        <f t="shared" si="22"/>
        <v>306.44783833181742</v>
      </c>
      <c r="P191" s="1">
        <f t="shared" si="23"/>
        <v>-53.552161668182578</v>
      </c>
      <c r="Q191" s="1"/>
    </row>
    <row r="192" spans="8:17" x14ac:dyDescent="0.2">
      <c r="H192" s="1">
        <v>188</v>
      </c>
      <c r="I192" s="9">
        <f t="shared" si="17"/>
        <v>299.24713121888681</v>
      </c>
      <c r="J192" s="1">
        <f t="shared" si="18"/>
        <v>3.917135787687815E-2</v>
      </c>
      <c r="K192" s="9">
        <f t="shared" si="19"/>
        <v>1.53419909054726E-3</v>
      </c>
      <c r="L192" s="10">
        <f t="shared" si="20"/>
        <v>-9.8054897534893826E-13</v>
      </c>
      <c r="M192" s="1">
        <f t="shared" si="21"/>
        <v>-0.95129933364538732</v>
      </c>
      <c r="N192" s="1">
        <f t="shared" si="22"/>
        <v>305.49456312851174</v>
      </c>
      <c r="P192" s="1">
        <f t="shared" si="23"/>
        <v>-54.505436871488257</v>
      </c>
      <c r="Q192" s="1"/>
    </row>
    <row r="193" spans="8:17" x14ac:dyDescent="0.2">
      <c r="H193" s="1">
        <v>189</v>
      </c>
      <c r="I193" s="9">
        <f t="shared" si="17"/>
        <v>303.5847806498769</v>
      </c>
      <c r="J193" s="1">
        <f t="shared" si="18"/>
        <v>3.9739154859638422E-2</v>
      </c>
      <c r="K193" s="9">
        <f t="shared" si="19"/>
        <v>1.5789926170649104E-3</v>
      </c>
      <c r="L193" s="10">
        <f t="shared" si="20"/>
        <v>-9.7344354799133725E-13</v>
      </c>
      <c r="M193" s="1">
        <f t="shared" si="21"/>
        <v>-0.96831824085024232</v>
      </c>
      <c r="N193" s="1">
        <f t="shared" si="22"/>
        <v>304.51945157374877</v>
      </c>
      <c r="P193" s="1">
        <f t="shared" si="23"/>
        <v>-55.480548426251232</v>
      </c>
      <c r="Q193" s="1"/>
    </row>
    <row r="194" spans="8:17" x14ac:dyDescent="0.2">
      <c r="H194" s="1">
        <v>190</v>
      </c>
      <c r="I194" s="9">
        <f t="shared" si="17"/>
        <v>307.98530521189844</v>
      </c>
      <c r="J194" s="1">
        <f t="shared" si="18"/>
        <v>4.0315182177804595E-2</v>
      </c>
      <c r="K194" s="9">
        <f t="shared" si="19"/>
        <v>1.6250937888456956E-3</v>
      </c>
      <c r="L194" s="10">
        <f t="shared" si="20"/>
        <v>-9.8054897534893826E-13</v>
      </c>
      <c r="M194" s="1">
        <f t="shared" si="21"/>
        <v>-0.98572998569262393</v>
      </c>
      <c r="N194" s="1">
        <f t="shared" si="22"/>
        <v>303.52183208032164</v>
      </c>
      <c r="P194" s="1">
        <f t="shared" si="23"/>
        <v>-56.478167919678356</v>
      </c>
      <c r="Q194" s="1"/>
    </row>
    <row r="195" spans="8:17" x14ac:dyDescent="0.2">
      <c r="H195" s="1">
        <v>191</v>
      </c>
      <c r="I195" s="9">
        <f t="shared" si="17"/>
        <v>312.44961629305823</v>
      </c>
      <c r="J195" s="1">
        <f t="shared" si="18"/>
        <v>4.0899559131800892E-2</v>
      </c>
      <c r="K195" s="9">
        <f t="shared" si="19"/>
        <v>1.6725407691235213E-3</v>
      </c>
      <c r="L195" s="10">
        <f t="shared" si="20"/>
        <v>-9.6633812063373625E-13</v>
      </c>
      <c r="M195" s="1">
        <f t="shared" si="21"/>
        <v>-1.0035467039270332</v>
      </c>
      <c r="N195" s="1">
        <f t="shared" si="22"/>
        <v>302.50100932071621</v>
      </c>
      <c r="P195" s="1">
        <f t="shared" si="23"/>
        <v>-57.498990679283793</v>
      </c>
      <c r="Q195" s="1"/>
    </row>
    <row r="196" spans="8:17" x14ac:dyDescent="0.2">
      <c r="H196" s="1">
        <v>192</v>
      </c>
      <c r="I196" s="9">
        <f t="shared" ref="I196:I259" si="24">20*10^(H196/160)</f>
        <v>316.97863849222273</v>
      </c>
      <c r="J196" s="1">
        <f t="shared" ref="J196:J259" si="25">2*PI()*I196/$B$6</f>
        <v>4.1492406751335906E-2</v>
      </c>
      <c r="K196" s="9">
        <f t="shared" ref="K196:K259" si="26">4*SIN(J196/2)^2</f>
        <v>1.7213728342926028E-3</v>
      </c>
      <c r="L196" s="10">
        <f t="shared" ref="L196:L259" si="27">10*LOG10(($B$15+$B$16+$B$17)^2 + ( $B$15*$B$17*K196 - ($B$16*($B$15+$B$17) + 4*$B$15*$B$17) )*K196 )  - 10*LOG10( (1+$Z$2+$Z$3)^2 + ( 1*$Z$3*K196 - ($Z$2*(1+$Z$3) + 4*1*$Z$3) )*K196)</f>
        <v>-9.7344354799133725E-13</v>
      </c>
      <c r="M196" s="1">
        <f t="shared" ref="M196:M259" si="28">ATAN2( ( $Z$1+$Z$2*$AB$2+$Z$3*$AB$3+ ($Z$1*$AB$2+$Z$2*(1+$AB$3)+$Z$3*$AB$2)*COS(J196)+ ($Z$1*$AB$3+$Z$3)*COS(2*J196) ) / ( 1+$AB$2*$AB$2+$AB$3*$AB$3+ 2* ( ($AB$2+$AB$2*$AB$3)*COS(J196)+ $AB$3*COS(2*J196) ) ),( ($Z$2-$Z$1*$AB$2+$Z$3*$AB$2-$Z$2*$AB$3+ 2*(-$Z$1*$AB$3+$Z$3)*COS(J196) )*SIN(J196) / ( 1+$AB$2*$AB$2+$AB$3*$AB$3+ 2*($AB$2 + $AB$2*$AB$3)*COS(J196)+ 2*$AB$3*COS(2*J196) ) ))*2</f>
        <v>-1.0217809564925608</v>
      </c>
      <c r="N196" s="1">
        <f t="shared" ref="N196:N259" si="29">DEGREES(M196)+360</f>
        <v>301.45626360613585</v>
      </c>
      <c r="P196" s="1">
        <f t="shared" ref="P196:P259" si="30">IF(N196&gt;180,N196-360,N196)</f>
        <v>-58.543736393864151</v>
      </c>
      <c r="Q196" s="1"/>
    </row>
    <row r="197" spans="8:17" x14ac:dyDescent="0.2">
      <c r="H197" s="1">
        <v>193</v>
      </c>
      <c r="I197" s="9">
        <f t="shared" si="24"/>
        <v>321.57330981051234</v>
      </c>
      <c r="J197" s="1">
        <f t="shared" si="25"/>
        <v>4.2093847820469169E-2</v>
      </c>
      <c r="K197" s="9">
        <f t="shared" si="26"/>
        <v>1.7716304063397107E-3</v>
      </c>
      <c r="L197" s="10">
        <f t="shared" si="27"/>
        <v>-9.7344354799133725E-13</v>
      </c>
      <c r="M197" s="1">
        <f t="shared" si="28"/>
        <v>-1.0404457398154348</v>
      </c>
      <c r="N197" s="1">
        <f t="shared" si="29"/>
        <v>300.38685029620905</v>
      </c>
      <c r="P197" s="1">
        <f t="shared" si="30"/>
        <v>-59.613149703790953</v>
      </c>
      <c r="Q197" s="1"/>
    </row>
    <row r="198" spans="8:17" x14ac:dyDescent="0.2">
      <c r="H198" s="1">
        <v>194</v>
      </c>
      <c r="I198" s="9">
        <f t="shared" si="24"/>
        <v>326.23458184556767</v>
      </c>
      <c r="J198" s="1">
        <f t="shared" si="25"/>
        <v>4.2704006903040562E-2</v>
      </c>
      <c r="K198" s="9">
        <f t="shared" si="26"/>
        <v>1.8233550862191031E-3</v>
      </c>
      <c r="L198" s="10">
        <f t="shared" si="27"/>
        <v>-9.5923269327613525E-13</v>
      </c>
      <c r="M198" s="1">
        <f t="shared" si="28"/>
        <v>-1.0595544954165457</v>
      </c>
      <c r="N198" s="1">
        <f t="shared" si="29"/>
        <v>299.29199924851838</v>
      </c>
      <c r="P198" s="1">
        <f t="shared" si="30"/>
        <v>-60.70800075148162</v>
      </c>
      <c r="Q198" s="1"/>
    </row>
    <row r="199" spans="8:17" x14ac:dyDescent="0.2">
      <c r="H199" s="1">
        <v>195</v>
      </c>
      <c r="I199" s="9">
        <f t="shared" si="24"/>
        <v>330.96341998863642</v>
      </c>
      <c r="J199" s="1">
        <f t="shared" si="25"/>
        <v>4.3323010368468896E-2</v>
      </c>
      <c r="K199" s="9">
        <f t="shared" si="26"/>
        <v>1.8765896881975191E-3</v>
      </c>
      <c r="L199" s="10">
        <f t="shared" si="27"/>
        <v>-9.5212726591853425E-13</v>
      </c>
      <c r="M199" s="1">
        <f t="shared" si="28"/>
        <v>-1.0791211186412701</v>
      </c>
      <c r="N199" s="1">
        <f t="shared" si="29"/>
        <v>298.17091431841902</v>
      </c>
      <c r="P199" s="1">
        <f t="shared" si="30"/>
        <v>-61.829085681580978</v>
      </c>
      <c r="Q199" s="1"/>
    </row>
    <row r="200" spans="8:17" x14ac:dyDescent="0.2">
      <c r="H200" s="1">
        <v>196</v>
      </c>
      <c r="I200" s="9">
        <f t="shared" si="24"/>
        <v>335.76080362451216</v>
      </c>
      <c r="J200" s="1">
        <f t="shared" si="25"/>
        <v>4.395098641792386E-2</v>
      </c>
      <c r="K200" s="9">
        <f t="shared" si="26"/>
        <v>1.931378275197182E-3</v>
      </c>
      <c r="L200" s="10">
        <f t="shared" si="27"/>
        <v>-9.5212726591853425E-13</v>
      </c>
      <c r="M200" s="1">
        <f t="shared" si="28"/>
        <v>-1.0991599663026537</v>
      </c>
      <c r="N200" s="1">
        <f t="shared" si="29"/>
        <v>297.02277292111614</v>
      </c>
      <c r="P200" s="1">
        <f t="shared" si="30"/>
        <v>-62.977227078883857</v>
      </c>
      <c r="Q200" s="1"/>
    </row>
    <row r="201" spans="8:17" x14ac:dyDescent="0.2">
      <c r="H201" s="1">
        <v>197</v>
      </c>
      <c r="I201" s="9">
        <f t="shared" si="24"/>
        <v>340.62772633437544</v>
      </c>
      <c r="J201" s="1">
        <f t="shared" si="25"/>
        <v>4.4588065110877852E-2</v>
      </c>
      <c r="K201" s="9">
        <f t="shared" si="26"/>
        <v>1.9877661951657683E-3</v>
      </c>
      <c r="L201" s="10">
        <f t="shared" si="27"/>
        <v>-9.4502183856093325E-13</v>
      </c>
      <c r="M201" s="1">
        <f t="shared" si="28"/>
        <v>-1.1196858630002178</v>
      </c>
      <c r="N201" s="1">
        <f t="shared" si="29"/>
        <v>295.84672566962422</v>
      </c>
      <c r="P201" s="1">
        <f t="shared" si="30"/>
        <v>-64.15327433037578</v>
      </c>
      <c r="Q201" s="1"/>
    </row>
    <row r="202" spans="8:17" x14ac:dyDescent="0.2">
      <c r="H202" s="1">
        <v>198</v>
      </c>
      <c r="I202" s="9">
        <f t="shared" si="24"/>
        <v>345.56519610157272</v>
      </c>
      <c r="J202" s="1">
        <f t="shared" si="25"/>
        <v>4.5234378392042383E-2</v>
      </c>
      <c r="K202" s="9">
        <f t="shared" si="26"/>
        <v>2.0458001185029583E-3</v>
      </c>
      <c r="L202" s="10">
        <f t="shared" si="27"/>
        <v>-9.3791641120333225E-13</v>
      </c>
      <c r="M202" s="1">
        <f t="shared" si="28"/>
        <v>-1.1407141058443677</v>
      </c>
      <c r="N202" s="1">
        <f t="shared" si="29"/>
        <v>294.64189610407823</v>
      </c>
      <c r="P202" s="1">
        <f t="shared" si="30"/>
        <v>-65.358103895921772</v>
      </c>
      <c r="Q202" s="1"/>
    </row>
    <row r="203" spans="8:17" x14ac:dyDescent="0.2">
      <c r="H203" s="1">
        <v>199</v>
      </c>
      <c r="I203" s="9">
        <f t="shared" si="24"/>
        <v>350.57423552037858</v>
      </c>
      <c r="J203" s="1">
        <f t="shared" si="25"/>
        <v>4.5890060118694967E-2</v>
      </c>
      <c r="K203" s="9">
        <f t="shared" si="26"/>
        <v>2.105528076574124E-3</v>
      </c>
      <c r="L203" s="10">
        <f t="shared" si="27"/>
        <v>-9.3081098384573124E-13</v>
      </c>
      <c r="M203" s="1">
        <f t="shared" si="28"/>
        <v>-1.1622604672812888</v>
      </c>
      <c r="N203" s="1">
        <f t="shared" si="29"/>
        <v>293.40738052987922</v>
      </c>
      <c r="P203" s="1">
        <f t="shared" si="30"/>
        <v>-66.592619470120781</v>
      </c>
      <c r="Q203" s="1"/>
    </row>
    <row r="204" spans="8:17" x14ac:dyDescent="0.2">
      <c r="H204" s="1">
        <v>200</v>
      </c>
      <c r="I204" s="9">
        <f t="shared" si="24"/>
        <v>355.65588200778473</v>
      </c>
      <c r="J204" s="1">
        <f t="shared" si="25"/>
        <v>4.655524608840228E-2</v>
      </c>
      <c r="K204" s="9">
        <f t="shared" si="26"/>
        <v>2.1669995013425748E-3</v>
      </c>
      <c r="L204" s="10">
        <f t="shared" si="27"/>
        <v>-9.2370555648813024E-13</v>
      </c>
      <c r="M204" s="1">
        <f t="shared" si="28"/>
        <v>-1.1843411956745493</v>
      </c>
      <c r="N204" s="1">
        <f t="shared" si="29"/>
        <v>292.14224798437073</v>
      </c>
      <c r="P204" s="1">
        <f t="shared" si="30"/>
        <v>-67.857752015629274</v>
      </c>
      <c r="Q204" s="1"/>
    </row>
    <row r="205" spans="8:17" x14ac:dyDescent="0.2">
      <c r="H205" s="1">
        <v>201</v>
      </c>
      <c r="I205" s="9">
        <f t="shared" si="24"/>
        <v>360.81118801835743</v>
      </c>
      <c r="J205" s="1">
        <f t="shared" si="25"/>
        <v>4.7230074067144891E-2</v>
      </c>
      <c r="K205" s="9">
        <f t="shared" si="26"/>
        <v>2.230265266152622E-3</v>
      </c>
      <c r="L205" s="10">
        <f t="shared" si="27"/>
        <v>-9.1660012913052924E-13</v>
      </c>
      <c r="M205" s="1">
        <f t="shared" si="28"/>
        <v>-1.2069730132571626</v>
      </c>
      <c r="N205" s="1">
        <f t="shared" si="29"/>
        <v>290.84554035417705</v>
      </c>
      <c r="P205" s="1">
        <f t="shared" si="30"/>
        <v>-69.154459645822953</v>
      </c>
      <c r="Q205" s="1"/>
    </row>
    <row r="206" spans="8:17" x14ac:dyDescent="0.2">
      <c r="H206" s="1">
        <v>202</v>
      </c>
      <c r="I206" s="9">
        <f t="shared" si="24"/>
        <v>366.04122126221137</v>
      </c>
      <c r="J206" s="1">
        <f t="shared" si="25"/>
        <v>4.7914683817849968E-2</v>
      </c>
      <c r="K206" s="9">
        <f t="shared" si="26"/>
        <v>2.2953777276967431E-3</v>
      </c>
      <c r="L206" s="10">
        <f t="shared" si="27"/>
        <v>-9.0238927441532724E-13</v>
      </c>
      <c r="M206" s="1">
        <f t="shared" si="28"/>
        <v>-1.2301731110223524</v>
      </c>
      <c r="N206" s="1">
        <f t="shared" si="29"/>
        <v>289.51627266794077</v>
      </c>
      <c r="P206" s="1">
        <f t="shared" si="30"/>
        <v>-70.483727332059232</v>
      </c>
      <c r="Q206" s="1"/>
    </row>
    <row r="207" spans="8:17" x14ac:dyDescent="0.2">
      <c r="H207" s="1">
        <v>203</v>
      </c>
      <c r="I207" s="9">
        <f t="shared" si="24"/>
        <v>371.34706492614134</v>
      </c>
      <c r="J207" s="1">
        <f t="shared" si="25"/>
        <v>4.8609217129337398E-2</v>
      </c>
      <c r="K207" s="9">
        <f t="shared" si="26"/>
        <v>2.3623907692009666E-3</v>
      </c>
      <c r="L207" s="10">
        <f t="shared" si="27"/>
        <v>-8.9528384705772623E-13</v>
      </c>
      <c r="M207" s="1">
        <f t="shared" si="28"/>
        <v>-1.2539591400719183</v>
      </c>
      <c r="N207" s="1">
        <f t="shared" si="29"/>
        <v>288.15343359202507</v>
      </c>
      <c r="P207" s="1">
        <f t="shared" si="30"/>
        <v>-71.846566407974933</v>
      </c>
      <c r="Q207" s="1"/>
    </row>
    <row r="208" spans="8:17" x14ac:dyDescent="0.2">
      <c r="H208" s="1">
        <v>204</v>
      </c>
      <c r="I208" s="9">
        <f t="shared" si="24"/>
        <v>376.72981789796017</v>
      </c>
      <c r="J208" s="1">
        <f t="shared" si="25"/>
        <v>4.9313817845685511E-2</v>
      </c>
      <c r="K208" s="9">
        <f t="shared" si="26"/>
        <v>2.431359844863644E-3</v>
      </c>
      <c r="L208" s="10">
        <f t="shared" si="27"/>
        <v>-8.8817841970012523E-13</v>
      </c>
      <c r="M208" s="1">
        <f t="shared" si="28"/>
        <v>-1.2783491988883215</v>
      </c>
      <c r="N208" s="1">
        <f t="shared" si="29"/>
        <v>286.75598615976929</v>
      </c>
      <c r="P208" s="1">
        <f t="shared" si="30"/>
        <v>-73.244013840230707</v>
      </c>
      <c r="Q208" s="1"/>
    </row>
    <row r="209" spans="8:17" x14ac:dyDescent="0.2">
      <c r="H209" s="1">
        <v>205</v>
      </c>
      <c r="I209" s="9">
        <f t="shared" si="24"/>
        <v>382.19059499408814</v>
      </c>
      <c r="J209" s="1">
        <f t="shared" si="25"/>
        <v>5.0028631896022469E-2</v>
      </c>
      <c r="K209" s="9">
        <f t="shared" si="26"/>
        <v>2.5023420255837624E-3</v>
      </c>
      <c r="L209" s="10">
        <f t="shared" si="27"/>
        <v>-8.8817841970012523E-13</v>
      </c>
      <c r="M209" s="1">
        <f t="shared" si="28"/>
        <v>-1.3033618159408098</v>
      </c>
      <c r="N209" s="1">
        <f t="shared" si="29"/>
        <v>285.32286876808479</v>
      </c>
      <c r="P209" s="1">
        <f t="shared" si="30"/>
        <v>-74.677131231915212</v>
      </c>
      <c r="Q209" s="1"/>
    </row>
    <row r="210" spans="8:17" x14ac:dyDescent="0.2">
      <c r="H210" s="1">
        <v>206</v>
      </c>
      <c r="I210" s="9">
        <f t="shared" si="24"/>
        <v>387.73052719044165</v>
      </c>
      <c r="J210" s="1">
        <f t="shared" si="25"/>
        <v>5.0753807324749545E-2</v>
      </c>
      <c r="K210" s="9">
        <f t="shared" si="26"/>
        <v>2.5753960460159577E-3</v>
      </c>
      <c r="L210" s="10">
        <f t="shared" si="27"/>
        <v>-8.7396756498492323E-13</v>
      </c>
      <c r="M210" s="1">
        <f t="shared" si="28"/>
        <v>-1.329015926977652</v>
      </c>
      <c r="N210" s="1">
        <f t="shared" si="29"/>
        <v>283.85299647851372</v>
      </c>
      <c r="P210" s="1">
        <f t="shared" si="30"/>
        <v>-76.147003521486283</v>
      </c>
      <c r="Q210" s="1"/>
    </row>
    <row r="211" spans="8:17" x14ac:dyDescent="0.2">
      <c r="H211" s="1">
        <v>207</v>
      </c>
      <c r="I211" s="9">
        <f t="shared" si="24"/>
        <v>393.3507618566677</v>
      </c>
      <c r="J211" s="1">
        <f t="shared" si="25"/>
        <v>5.148949432220231E-2</v>
      </c>
      <c r="K211" s="9">
        <f t="shared" si="26"/>
        <v>2.6505823529904631E-3</v>
      </c>
      <c r="L211" s="10">
        <f t="shared" si="27"/>
        <v>-8.6686213762732223E-13</v>
      </c>
      <c r="M211" s="1">
        <f t="shared" si="28"/>
        <v>-1.3553308462958218</v>
      </c>
      <c r="N211" s="1">
        <f t="shared" si="29"/>
        <v>282.34526266335536</v>
      </c>
      <c r="P211" s="1">
        <f t="shared" si="30"/>
        <v>-77.654737336644644</v>
      </c>
      <c r="Q211" s="1"/>
    </row>
    <row r="212" spans="8:17" x14ac:dyDescent="0.2">
      <c r="H212" s="1">
        <v>208</v>
      </c>
      <c r="I212" s="9">
        <f t="shared" si="24"/>
        <v>399.05246299377609</v>
      </c>
      <c r="J212" s="1">
        <f t="shared" si="25"/>
        <v>5.2235845255756655E-2</v>
      </c>
      <c r="K212" s="9">
        <f t="shared" si="26"/>
        <v>2.7279631553373436E-3</v>
      </c>
      <c r="L212" s="10">
        <f t="shared" si="27"/>
        <v>-8.5265128291212022E-13</v>
      </c>
      <c r="M212" s="1">
        <f t="shared" si="28"/>
        <v>-1.3823262312182079</v>
      </c>
      <c r="N212" s="1">
        <f t="shared" si="29"/>
        <v>280.79854104097149</v>
      </c>
      <c r="P212" s="1">
        <f t="shared" si="30"/>
        <v>-79.201458959028514</v>
      </c>
      <c r="Q212" s="1"/>
    </row>
    <row r="213" spans="8:17" x14ac:dyDescent="0.2">
      <c r="H213" s="1">
        <v>209</v>
      </c>
      <c r="I213" s="9">
        <f t="shared" si="24"/>
        <v>404.8368114752123</v>
      </c>
      <c r="J213" s="1">
        <f t="shared" si="25"/>
        <v>5.2993014701385129E-2</v>
      </c>
      <c r="K213" s="9">
        <f t="shared" si="26"/>
        <v>2.8076024751553757E-3</v>
      </c>
      <c r="L213" s="10">
        <f t="shared" si="27"/>
        <v>-8.4554585555451922E-13</v>
      </c>
      <c r="M213" s="1">
        <f t="shared" si="28"/>
        <v>-1.4100220389466733</v>
      </c>
      <c r="N213" s="1">
        <f t="shared" si="29"/>
        <v>279.21168814792463</v>
      </c>
      <c r="P213" s="1">
        <f t="shared" si="30"/>
        <v>-80.788311852075367</v>
      </c>
      <c r="Q213" s="1"/>
    </row>
    <row r="214" spans="8:17" x14ac:dyDescent="0.2">
      <c r="H214" s="1">
        <v>210</v>
      </c>
      <c r="I214" s="9">
        <f t="shared" si="24"/>
        <v>410.7050052914293</v>
      </c>
      <c r="J214" s="1">
        <f t="shared" si="25"/>
        <v>5.3761159475671311E-2</v>
      </c>
      <c r="K214" s="9">
        <f t="shared" si="26"/>
        <v>2.8895662005672608E-3</v>
      </c>
      <c r="L214" s="10">
        <f t="shared" si="27"/>
        <v>-8.3844042819691822E-13</v>
      </c>
      <c r="M214" s="1">
        <f t="shared" si="28"/>
        <v>-1.4384384749003511</v>
      </c>
      <c r="N214" s="1">
        <f t="shared" si="29"/>
        <v>277.58354629897508</v>
      </c>
      <c r="P214" s="1">
        <f t="shared" si="30"/>
        <v>-82.416453701024921</v>
      </c>
      <c r="Q214" s="1"/>
    </row>
    <row r="215" spans="8:17" x14ac:dyDescent="0.2">
      <c r="H215" s="1">
        <v>211</v>
      </c>
      <c r="I215" s="9">
        <f t="shared" si="24"/>
        <v>416.65825979799996</v>
      </c>
      <c r="J215" s="1">
        <f t="shared" si="25"/>
        <v>5.4540438668287672E-2</v>
      </c>
      <c r="K215" s="9">
        <f t="shared" si="26"/>
        <v>2.9739221400038119E-3</v>
      </c>
      <c r="L215" s="10">
        <f t="shared" si="27"/>
        <v>-8.1001871876651421E-13</v>
      </c>
      <c r="M215" s="1">
        <f t="shared" si="28"/>
        <v>-1.4675959315925233</v>
      </c>
      <c r="N215" s="1">
        <f t="shared" si="29"/>
        <v>275.91294708917815</v>
      </c>
      <c r="P215" s="1">
        <f t="shared" si="30"/>
        <v>-84.087052910821853</v>
      </c>
      <c r="Q215" s="1"/>
    </row>
    <row r="216" spans="8:17" x14ac:dyDescent="0.2">
      <c r="H216" s="1">
        <v>212</v>
      </c>
      <c r="I216" s="9">
        <f t="shared" si="24"/>
        <v>422.69780796732948</v>
      </c>
      <c r="J216" s="1">
        <f t="shared" si="25"/>
        <v>5.533101367494464E-2</v>
      </c>
      <c r="K216" s="9">
        <f t="shared" si="26"/>
        <v>3.0607400780612048E-3</v>
      </c>
      <c r="L216" s="10">
        <f t="shared" si="27"/>
        <v>-8.1001871876651421E-13</v>
      </c>
      <c r="M216" s="1">
        <f t="shared" si="28"/>
        <v>-1.4975149170503674</v>
      </c>
      <c r="N216" s="1">
        <f t="shared" si="29"/>
        <v>274.19871549513039</v>
      </c>
      <c r="P216" s="1">
        <f t="shared" si="30"/>
        <v>-85.801284504869614</v>
      </c>
      <c r="Q216" s="1"/>
    </row>
    <row r="217" spans="8:17" x14ac:dyDescent="0.2">
      <c r="H217" s="1">
        <v>213</v>
      </c>
      <c r="I217" s="9">
        <f t="shared" si="24"/>
        <v>428.82490064401475</v>
      </c>
      <c r="J217" s="1">
        <f t="shared" si="25"/>
        <v>5.6133048230817072E-2</v>
      </c>
      <c r="K217" s="9">
        <f t="shared" si="26"/>
        <v>3.1500918329764121E-3</v>
      </c>
      <c r="L217" s="10">
        <f t="shared" si="27"/>
        <v>-7.8870243669371121E-13</v>
      </c>
      <c r="M217" s="1">
        <f t="shared" si="28"/>
        <v>-1.5282159717428607</v>
      </c>
      <c r="N217" s="1">
        <f t="shared" si="29"/>
        <v>272.4396746346502</v>
      </c>
      <c r="P217" s="1">
        <f t="shared" si="30"/>
        <v>-87.560325365349797</v>
      </c>
      <c r="Q217" s="1"/>
    </row>
    <row r="218" spans="8:17" x14ac:dyDescent="0.2">
      <c r="H218" s="1">
        <v>214</v>
      </c>
      <c r="I218" s="9">
        <f t="shared" si="24"/>
        <v>435.04080680390462</v>
      </c>
      <c r="J218" s="1">
        <f t="shared" si="25"/>
        <v>5.6946708444455131E-2</v>
      </c>
      <c r="K218" s="9">
        <f t="shared" si="26"/>
        <v>3.2420513157673568E-3</v>
      </c>
      <c r="L218" s="10">
        <f t="shared" si="27"/>
        <v>-7.815970093361102E-13</v>
      </c>
      <c r="M218" s="1">
        <f t="shared" si="28"/>
        <v>-1.5597195729556768</v>
      </c>
      <c r="N218" s="1">
        <f t="shared" si="29"/>
        <v>270.63465124569262</v>
      </c>
      <c r="P218" s="1">
        <f t="shared" si="30"/>
        <v>-89.365348754307377</v>
      </c>
      <c r="Q218" s="1"/>
    </row>
    <row r="219" spans="8:17" x14ac:dyDescent="0.2">
      <c r="H219" s="1">
        <v>215</v>
      </c>
      <c r="I219" s="9">
        <f t="shared" si="24"/>
        <v>441.3468138169182</v>
      </c>
      <c r="J219" s="1">
        <f t="shared" si="25"/>
        <v>5.7772162832187189E-2</v>
      </c>
      <c r="K219" s="9">
        <f t="shared" si="26"/>
        <v>3.3366945910856221E-3</v>
      </c>
      <c r="L219" s="10">
        <f t="shared" si="27"/>
        <v>-7.673861546209082E-13</v>
      </c>
      <c r="M219" s="1">
        <f t="shared" si="28"/>
        <v>-1.5920460255450648</v>
      </c>
      <c r="N219" s="1">
        <f t="shared" si="29"/>
        <v>268.78248194569096</v>
      </c>
      <c r="P219" s="1">
        <f t="shared" si="30"/>
        <v>-91.217518054309039</v>
      </c>
      <c r="Q219" s="1"/>
    </row>
    <row r="220" spans="8:17" x14ac:dyDescent="0.2">
      <c r="H220" s="1">
        <v>216</v>
      </c>
      <c r="I220" s="9">
        <f t="shared" si="24"/>
        <v>447.74422771366807</v>
      </c>
      <c r="J220" s="1">
        <f t="shared" si="25"/>
        <v>5.860958235302062E-2</v>
      </c>
      <c r="K220" s="9">
        <f t="shared" si="26"/>
        <v>3.4340999398307626E-3</v>
      </c>
      <c r="L220" s="10">
        <f t="shared" si="27"/>
        <v>-7.531752999057062E-13</v>
      </c>
      <c r="M220" s="1">
        <f t="shared" si="28"/>
        <v>-1.6252153380175383</v>
      </c>
      <c r="N220" s="1">
        <f t="shared" si="29"/>
        <v>266.8820203316676</v>
      </c>
      <c r="P220" s="1">
        <f t="shared" si="30"/>
        <v>-93.117979668332396</v>
      </c>
      <c r="Q220" s="1"/>
    </row>
    <row r="221" spans="8:17" x14ac:dyDescent="0.2">
      <c r="H221" s="1">
        <v>217</v>
      </c>
      <c r="I221" s="9">
        <f t="shared" si="24"/>
        <v>454.23437345595323</v>
      </c>
      <c r="J221" s="1">
        <f t="shared" si="25"/>
        <v>5.9459140444049381E-2</v>
      </c>
      <c r="K221" s="9">
        <f t="shared" si="26"/>
        <v>3.5343479235769139E-3</v>
      </c>
      <c r="L221" s="10">
        <f t="shared" si="27"/>
        <v>-7.3896444519050419E-13</v>
      </c>
      <c r="M221" s="1">
        <f t="shared" si="28"/>
        <v>-1.6592470829283827</v>
      </c>
      <c r="N221" s="1">
        <f t="shared" si="29"/>
        <v>264.93214497881036</v>
      </c>
      <c r="P221" s="1">
        <f t="shared" si="30"/>
        <v>-95.067855021189644</v>
      </c>
      <c r="Q221" s="1"/>
    </row>
    <row r="222" spans="8:17" x14ac:dyDescent="0.2">
      <c r="H222" s="1">
        <v>218</v>
      </c>
      <c r="I222" s="9">
        <f t="shared" si="24"/>
        <v>460.81859521116928</v>
      </c>
      <c r="J222" s="1">
        <f t="shared" si="25"/>
        <v>6.0321013056374086E-2</v>
      </c>
      <c r="K222" s="9">
        <f t="shared" si="26"/>
        <v>3.637521450863497E-3</v>
      </c>
      <c r="L222" s="10">
        <f t="shared" si="27"/>
        <v>-7.1764816311770119E-13</v>
      </c>
      <c r="M222" s="1">
        <f t="shared" si="28"/>
        <v>-1.6941602406728757</v>
      </c>
      <c r="N222" s="1">
        <f t="shared" si="29"/>
        <v>262.93176839057639</v>
      </c>
      <c r="P222" s="1">
        <f t="shared" si="30"/>
        <v>-97.068231609423606</v>
      </c>
      <c r="Q222" s="1"/>
    </row>
    <row r="223" spans="8:17" x14ac:dyDescent="0.2">
      <c r="H223" s="1">
        <v>219</v>
      </c>
      <c r="I223" s="9">
        <f t="shared" si="24"/>
        <v>467.49825663069777</v>
      </c>
      <c r="J223" s="1">
        <f t="shared" si="25"/>
        <v>6.1195378691543158E-2</v>
      </c>
      <c r="K223" s="9">
        <f t="shared" si="26"/>
        <v>3.743705845403567E-3</v>
      </c>
      <c r="L223" s="10">
        <f t="shared" si="27"/>
        <v>-6.9633188104489818E-13</v>
      </c>
      <c r="M223" s="1">
        <f t="shared" si="28"/>
        <v>-1.7299730258699026</v>
      </c>
      <c r="N223" s="1">
        <f t="shared" si="29"/>
        <v>260.87984694617819</v>
      </c>
      <c r="P223" s="1">
        <f t="shared" si="30"/>
        <v>-99.120153053821809</v>
      </c>
      <c r="Q223" s="1"/>
    </row>
    <row r="224" spans="8:17" x14ac:dyDescent="0.2">
      <c r="H224" s="1">
        <v>220</v>
      </c>
      <c r="I224" s="9">
        <f t="shared" si="24"/>
        <v>474.2747411323312</v>
      </c>
      <c r="J224" s="1">
        <f t="shared" si="25"/>
        <v>6.2082418438522191E-2</v>
      </c>
      <c r="K224" s="9">
        <f t="shared" si="26"/>
        <v>3.8529889162646682E-3</v>
      </c>
      <c r="L224" s="10">
        <f t="shared" si="27"/>
        <v>-6.7501559897209518E-13</v>
      </c>
      <c r="M224" s="1">
        <f t="shared" si="28"/>
        <v>-1.7667026957143257</v>
      </c>
      <c r="N224" s="1">
        <f t="shared" si="29"/>
        <v>258.77539188118385</v>
      </c>
      <c r="P224" s="1">
        <f t="shared" si="30"/>
        <v>-101.22460811881615</v>
      </c>
      <c r="Q224" s="1"/>
    </row>
    <row r="225" spans="8:17" x14ac:dyDescent="0.2">
      <c r="H225" s="1">
        <v>221</v>
      </c>
      <c r="I225" s="9">
        <f t="shared" si="24"/>
        <v>481.14945218679043</v>
      </c>
      <c r="J225" s="1">
        <f t="shared" si="25"/>
        <v>6.2982316011198927E-2</v>
      </c>
      <c r="K225" s="9">
        <f t="shared" si="26"/>
        <v>3.9654610300786401E-3</v>
      </c>
      <c r="L225" s="10">
        <f t="shared" si="27"/>
        <v>-6.4659388954169117E-13</v>
      </c>
      <c r="M225" s="1">
        <f t="shared" si="28"/>
        <v>-1.8043653399115371</v>
      </c>
      <c r="N225" s="1">
        <f t="shared" si="29"/>
        <v>256.61748132338073</v>
      </c>
      <c r="P225" s="1">
        <f t="shared" si="30"/>
        <v>-103.38251867661927</v>
      </c>
      <c r="Q225" s="1"/>
    </row>
    <row r="226" spans="8:17" x14ac:dyDescent="0.2">
      <c r="H226" s="1">
        <v>222</v>
      </c>
      <c r="I226" s="9">
        <f t="shared" si="24"/>
        <v>488.12381360839606</v>
      </c>
      <c r="J226" s="1">
        <f t="shared" si="25"/>
        <v>6.3895257786432111E-2</v>
      </c>
      <c r="K226" s="9">
        <f t="shared" si="26"/>
        <v>4.0812151853384685E-3</v>
      </c>
      <c r="L226" s="10">
        <f t="shared" si="27"/>
        <v>-6.3948846218409017E-13</v>
      </c>
      <c r="M226" s="1">
        <f t="shared" si="28"/>
        <v>-1.8429756521120868</v>
      </c>
      <c r="N226" s="1">
        <f t="shared" si="29"/>
        <v>254.40527338860676</v>
      </c>
      <c r="P226" s="1">
        <f t="shared" si="30"/>
        <v>-105.59472661139324</v>
      </c>
      <c r="Q226" s="1"/>
    </row>
    <row r="227" spans="8:17" x14ac:dyDescent="0.2">
      <c r="H227" s="1">
        <v>223</v>
      </c>
      <c r="I227" s="9">
        <f t="shared" si="24"/>
        <v>495.19926984995493</v>
      </c>
      <c r="J227" s="1">
        <f t="shared" si="25"/>
        <v>6.4821432842652002E-2</v>
      </c>
      <c r="K227" s="9">
        <f t="shared" si="26"/>
        <v>4.2003470888418498E-3</v>
      </c>
      <c r="L227" s="10">
        <f t="shared" si="27"/>
        <v>-6.1106675275368616E-13</v>
      </c>
      <c r="M227" s="1">
        <f t="shared" si="28"/>
        <v>-1.8825466831436697</v>
      </c>
      <c r="N227" s="1">
        <f t="shared" si="29"/>
        <v>252.13802031951585</v>
      </c>
      <c r="P227" s="1">
        <f t="shared" si="30"/>
        <v>-107.86197968048415</v>
      </c>
      <c r="Q227" s="1"/>
    </row>
    <row r="228" spans="8:17" x14ac:dyDescent="0.2">
      <c r="H228" s="1">
        <v>224</v>
      </c>
      <c r="I228" s="9">
        <f t="shared" si="24"/>
        <v>502.377286301916</v>
      </c>
      <c r="J228" s="1">
        <f t="shared" si="25"/>
        <v>6.5761032999019808E-2</v>
      </c>
      <c r="K228" s="9">
        <f t="shared" si="26"/>
        <v>4.3229552343426909E-3</v>
      </c>
      <c r="L228" s="10">
        <f t="shared" si="27"/>
        <v>-5.9685589803848416E-13</v>
      </c>
      <c r="M228" s="1">
        <f t="shared" si="28"/>
        <v>-1.9230895767992564</v>
      </c>
      <c r="N228" s="1">
        <f t="shared" si="29"/>
        <v>249.81508362380299</v>
      </c>
      <c r="P228" s="1">
        <f t="shared" si="30"/>
        <v>-110.18491637619701</v>
      </c>
      <c r="Q228" s="1"/>
    </row>
    <row r="229" spans="8:17" x14ac:dyDescent="0.2">
      <c r="H229" s="1">
        <v>225</v>
      </c>
      <c r="I229" s="9">
        <f t="shared" si="24"/>
        <v>509.65934959586946</v>
      </c>
      <c r="J229" s="1">
        <f t="shared" si="25"/>
        <v>6.6714252855155656E-2</v>
      </c>
      <c r="K229" s="9">
        <f t="shared" si="26"/>
        <v>4.449140983473784E-3</v>
      </c>
      <c r="L229" s="10">
        <f t="shared" si="27"/>
        <v>-5.6843418860808015E-13</v>
      </c>
      <c r="M229" s="1">
        <f t="shared" si="28"/>
        <v>-1.9646132894852604</v>
      </c>
      <c r="N229" s="1">
        <f t="shared" si="29"/>
        <v>247.43595013718115</v>
      </c>
      <c r="P229" s="1">
        <f t="shared" si="30"/>
        <v>-112.56404986281885</v>
      </c>
      <c r="Q229" s="1"/>
    </row>
    <row r="230" spans="8:17" x14ac:dyDescent="0.2">
      <c r="H230" s="1">
        <v>226</v>
      </c>
      <c r="I230" s="9">
        <f t="shared" si="24"/>
        <v>517.0469679124385</v>
      </c>
      <c r="J230" s="1">
        <f t="shared" si="25"/>
        <v>6.7681289831441435E-2</v>
      </c>
      <c r="K230" s="9">
        <f t="shared" si="26"/>
        <v>4.5790086490052426E-3</v>
      </c>
      <c r="L230" s="10">
        <f t="shared" si="27"/>
        <v>-5.3290705182007514E-13</v>
      </c>
      <c r="M230" s="1">
        <f t="shared" si="28"/>
        <v>-2.0071242956665905</v>
      </c>
      <c r="N230" s="1">
        <f t="shared" si="29"/>
        <v>245.0002489001364</v>
      </c>
      <c r="P230" s="1">
        <f t="shared" si="30"/>
        <v>-114.9997510998636</v>
      </c>
      <c r="Q230" s="1"/>
    </row>
    <row r="231" spans="8:17" x14ac:dyDescent="0.2">
      <c r="H231" s="1">
        <v>227</v>
      </c>
      <c r="I231" s="9">
        <f t="shared" si="24"/>
        <v>524.54167129363816</v>
      </c>
      <c r="J231" s="1">
        <f t="shared" si="25"/>
        <v>6.8662344209908577E-2</v>
      </c>
      <c r="K231" s="9">
        <f t="shared" si="26"/>
        <v>4.7126655805054853E-3</v>
      </c>
      <c r="L231" s="10">
        <f t="shared" si="27"/>
        <v>-5.1869619710487314E-13</v>
      </c>
      <c r="M231" s="1">
        <f t="shared" si="28"/>
        <v>-2.0506262817595808</v>
      </c>
      <c r="N231" s="1">
        <f t="shared" si="29"/>
        <v>242.50776869657125</v>
      </c>
      <c r="P231" s="1">
        <f t="shared" si="30"/>
        <v>-117.49223130342875</v>
      </c>
      <c r="Q231" s="1"/>
    </row>
    <row r="232" spans="8:17" x14ac:dyDescent="0.2">
      <c r="H232" s="1">
        <v>228</v>
      </c>
      <c r="I232" s="9">
        <f t="shared" si="24"/>
        <v>532.14501195976231</v>
      </c>
      <c r="J232" s="1">
        <f t="shared" si="25"/>
        <v>6.9657619175718416E-2</v>
      </c>
      <c r="K232" s="9">
        <f t="shared" si="26"/>
        <v>4.8502222524731357E-3</v>
      </c>
      <c r="L232" s="10">
        <f t="shared" si="27"/>
        <v>-4.9027448767446913E-13</v>
      </c>
      <c r="M232" s="1">
        <f t="shared" si="28"/>
        <v>-2.0951198319139763</v>
      </c>
      <c r="N232" s="1">
        <f t="shared" si="29"/>
        <v>239.95847605717071</v>
      </c>
      <c r="P232" s="1">
        <f t="shared" si="30"/>
        <v>-120.04152394282929</v>
      </c>
      <c r="Q232" s="1"/>
    </row>
    <row r="233" spans="8:17" x14ac:dyDescent="0.2">
      <c r="H233" s="1">
        <v>229</v>
      </c>
      <c r="I233" s="9">
        <f t="shared" si="24"/>
        <v>539.85856463085884</v>
      </c>
      <c r="J233" s="1">
        <f t="shared" si="25"/>
        <v>7.0667320859243196E-2</v>
      </c>
      <c r="K233" s="9">
        <f t="shared" si="26"/>
        <v>4.9917923550101152E-3</v>
      </c>
      <c r="L233" s="10">
        <f t="shared" si="27"/>
        <v>-4.6185277824406512E-13</v>
      </c>
      <c r="M233" s="1">
        <f t="shared" si="28"/>
        <v>-2.1406021099738211</v>
      </c>
      <c r="N233" s="1">
        <f t="shared" si="29"/>
        <v>237.35253348170113</v>
      </c>
      <c r="P233" s="1">
        <f t="shared" si="30"/>
        <v>-122.64746651829887</v>
      </c>
      <c r="Q233" s="1"/>
    </row>
    <row r="234" spans="8:17" x14ac:dyDescent="0.2">
      <c r="H234" s="1">
        <v>230</v>
      </c>
      <c r="I234" s="9">
        <f t="shared" si="24"/>
        <v>547.68392685287256</v>
      </c>
      <c r="J234" s="1">
        <f t="shared" si="25"/>
        <v>7.1691658378758086E-2</v>
      </c>
      <c r="K234" s="9">
        <f t="shared" si="26"/>
        <v>5.1374928871084453E-3</v>
      </c>
      <c r="L234" s="10">
        <f t="shared" si="27"/>
        <v>-4.3343106881366111E-13</v>
      </c>
      <c r="M234" s="1">
        <f t="shared" si="28"/>
        <v>-2.187066542794581</v>
      </c>
      <c r="N234" s="1">
        <f t="shared" si="29"/>
        <v>234.69031758360245</v>
      </c>
      <c r="P234" s="1">
        <f t="shared" si="30"/>
        <v>-125.30968241639755</v>
      </c>
      <c r="Q234" s="1"/>
    </row>
    <row r="235" spans="8:17" x14ac:dyDescent="0.2">
      <c r="H235" s="1">
        <v>231</v>
      </c>
      <c r="I235" s="9">
        <f t="shared" si="24"/>
        <v>555.6227193285074</v>
      </c>
      <c r="J235" s="1">
        <f t="shared" si="25"/>
        <v>7.2730843883750937E-2</v>
      </c>
      <c r="K235" s="9">
        <f t="shared" si="26"/>
        <v>5.2874442526247914E-3</v>
      </c>
      <c r="L235" s="10">
        <f t="shared" si="27"/>
        <v>-3.979039320256561E-13</v>
      </c>
      <c r="M235" s="1">
        <f t="shared" si="28"/>
        <v>-2.2345025109878991</v>
      </c>
      <c r="N235" s="1">
        <f t="shared" si="29"/>
        <v>231.97243680900851</v>
      </c>
      <c r="P235" s="1">
        <f t="shared" si="30"/>
        <v>-128.02756319099149</v>
      </c>
      <c r="Q235" s="1"/>
    </row>
    <row r="236" spans="8:17" x14ac:dyDescent="0.2">
      <c r="H236" s="1">
        <v>232</v>
      </c>
      <c r="I236" s="9">
        <f t="shared" si="24"/>
        <v>563.67658625289096</v>
      </c>
      <c r="J236" s="1">
        <f t="shared" si="25"/>
        <v>7.3785092598860652E-2</v>
      </c>
      <c r="K236" s="9">
        <f t="shared" si="26"/>
        <v>5.4417703590193111E-3</v>
      </c>
      <c r="L236" s="10">
        <f t="shared" si="27"/>
        <v>-3.694822225952521E-13</v>
      </c>
      <c r="M236" s="1">
        <f t="shared" si="28"/>
        <v>-2.2828950540282564</v>
      </c>
      <c r="N236" s="1">
        <f t="shared" si="29"/>
        <v>229.19974833289086</v>
      </c>
      <c r="P236" s="1">
        <f t="shared" si="30"/>
        <v>-130.80025166710914</v>
      </c>
      <c r="Q236" s="1"/>
    </row>
    <row r="237" spans="8:17" x14ac:dyDescent="0.2">
      <c r="H237" s="1">
        <v>233</v>
      </c>
      <c r="I237" s="9">
        <f t="shared" si="24"/>
        <v>571.84719565410148</v>
      </c>
      <c r="J237" s="1">
        <f t="shared" si="25"/>
        <v>7.4854622868452098E-2</v>
      </c>
      <c r="K237" s="9">
        <f t="shared" si="26"/>
        <v>5.6005987189371659E-3</v>
      </c>
      <c r="L237" s="10">
        <f t="shared" si="27"/>
        <v>-3.3395508580724709E-13</v>
      </c>
      <c r="M237" s="1">
        <f t="shared" si="28"/>
        <v>-2.3322245974396765</v>
      </c>
      <c r="N237" s="1">
        <f t="shared" si="29"/>
        <v>226.3733736901091</v>
      </c>
      <c r="P237" s="1">
        <f t="shared" si="30"/>
        <v>-133.6266263098909</v>
      </c>
      <c r="Q237" s="1"/>
    </row>
    <row r="238" spans="8:17" x14ac:dyDescent="0.2">
      <c r="H238" s="1">
        <v>234</v>
      </c>
      <c r="I238" s="9">
        <f t="shared" si="24"/>
        <v>580.13623973863093</v>
      </c>
      <c r="J238" s="1">
        <f t="shared" si="25"/>
        <v>7.5939656201837083E-2</v>
      </c>
      <c r="K238" s="9">
        <f t="shared" si="26"/>
        <v>5.7640605547132637E-3</v>
      </c>
      <c r="L238" s="10">
        <f t="shared" si="27"/>
        <v>-3.0553337637684308E-13</v>
      </c>
      <c r="M238" s="1">
        <f t="shared" si="28"/>
        <v>-2.382466710432491</v>
      </c>
      <c r="N238" s="1">
        <f t="shared" si="29"/>
        <v>223.49471266180146</v>
      </c>
      <c r="P238" s="1">
        <f t="shared" si="30"/>
        <v>-136.50528733819854</v>
      </c>
      <c r="Q238" s="1"/>
    </row>
    <row r="239" spans="8:17" x14ac:dyDescent="0.2">
      <c r="H239" s="1">
        <v>235</v>
      </c>
      <c r="I239" s="9">
        <f t="shared" si="24"/>
        <v>588.54543524185647</v>
      </c>
      <c r="J239" s="1">
        <f t="shared" si="25"/>
        <v>7.7040417319150983E-2</v>
      </c>
      <c r="K239" s="9">
        <f t="shared" si="26"/>
        <v>5.9322909058831513E-3</v>
      </c>
      <c r="L239" s="10">
        <f t="shared" si="27"/>
        <v>-2.6290081223123707E-13</v>
      </c>
      <c r="M239" s="1">
        <f t="shared" si="28"/>
        <v>-2.4335919028170778</v>
      </c>
      <c r="N239" s="1">
        <f t="shared" si="29"/>
        <v>220.56545491137024</v>
      </c>
      <c r="P239" s="1">
        <f t="shared" si="30"/>
        <v>-139.43454508862976</v>
      </c>
      <c r="Q239" s="1"/>
    </row>
    <row r="240" spans="8:17" x14ac:dyDescent="0.2">
      <c r="H240" s="1">
        <v>236</v>
      </c>
      <c r="I240" s="9">
        <f t="shared" si="24"/>
        <v>597.07652378359228</v>
      </c>
      <c r="J240" s="1">
        <f t="shared" si="25"/>
        <v>7.8157134197894371E-2</v>
      </c>
      <c r="K240" s="9">
        <f t="shared" si="26"/>
        <v>6.105428739785086E-3</v>
      </c>
      <c r="L240" s="10">
        <f t="shared" si="27"/>
        <v>-2.2737367544323206E-13</v>
      </c>
      <c r="M240" s="1">
        <f t="shared" si="28"/>
        <v>-2.485565470226359</v>
      </c>
      <c r="N240" s="1">
        <f t="shared" si="29"/>
        <v>217.58758885257976</v>
      </c>
      <c r="P240" s="1">
        <f t="shared" si="30"/>
        <v>-142.41241114742024</v>
      </c>
      <c r="Q240" s="1"/>
    </row>
    <row r="241" spans="8:17" x14ac:dyDescent="0.2">
      <c r="H241" s="1">
        <v>237</v>
      </c>
      <c r="I241" s="9">
        <f t="shared" si="24"/>
        <v>605.73127222879282</v>
      </c>
      <c r="J241" s="1">
        <f t="shared" si="25"/>
        <v>7.929003812014894E-2</v>
      </c>
      <c r="K241" s="9">
        <f t="shared" si="26"/>
        <v>6.2836170653406635E-3</v>
      </c>
      <c r="L241" s="10">
        <f t="shared" si="27"/>
        <v>-2.0605739337042905E-13</v>
      </c>
      <c r="M241" s="1">
        <f t="shared" si="28"/>
        <v>-2.5383473965667034</v>
      </c>
      <c r="N241" s="1">
        <f t="shared" si="29"/>
        <v>214.56340723870761</v>
      </c>
      <c r="P241" s="1">
        <f t="shared" si="30"/>
        <v>-145.43659276129239</v>
      </c>
      <c r="Q241" s="1"/>
    </row>
    <row r="242" spans="8:17" x14ac:dyDescent="0.2">
      <c r="H242" s="1">
        <v>238</v>
      </c>
      <c r="I242" s="9">
        <f t="shared" si="24"/>
        <v>614.51147305348957</v>
      </c>
      <c r="J242" s="1">
        <f t="shared" si="25"/>
        <v>8.0439363720478538E-2</v>
      </c>
      <c r="K242" s="9">
        <f t="shared" si="26"/>
        <v>6.467003050103939E-3</v>
      </c>
      <c r="L242" s="10">
        <f t="shared" si="27"/>
        <v>-1.7053025658242404E-13</v>
      </c>
      <c r="M242" s="1">
        <f t="shared" si="28"/>
        <v>-2.5918923221380483</v>
      </c>
      <c r="N242" s="1">
        <f t="shared" si="29"/>
        <v>211.49550898912744</v>
      </c>
      <c r="P242" s="1">
        <f t="shared" si="30"/>
        <v>-148.50449101087256</v>
      </c>
      <c r="Q242" s="1"/>
    </row>
    <row r="243" spans="8:17" x14ac:dyDescent="0.2">
      <c r="H243" s="1">
        <v>239</v>
      </c>
      <c r="I243" s="9">
        <f t="shared" si="24"/>
        <v>623.41894471602518</v>
      </c>
      <c r="J243" s="1">
        <f t="shared" si="25"/>
        <v>8.1605349034523586E-2</v>
      </c>
      <c r="K243" s="9">
        <f t="shared" si="26"/>
        <v>6.6557381406710516E-3</v>
      </c>
      <c r="L243" s="10">
        <f t="shared" si="27"/>
        <v>-1.3500311979441904E-13</v>
      </c>
      <c r="M243" s="1">
        <f t="shared" si="28"/>
        <v>-2.6461495849770982</v>
      </c>
      <c r="N243" s="1">
        <f t="shared" si="29"/>
        <v>208.3867968205179</v>
      </c>
      <c r="P243" s="1">
        <f t="shared" si="30"/>
        <v>-151.6132031794821</v>
      </c>
      <c r="Q243" s="1"/>
    </row>
    <row r="244" spans="8:17" x14ac:dyDescent="0.2">
      <c r="H244" s="1">
        <v>240</v>
      </c>
      <c r="I244" s="9">
        <f t="shared" si="24"/>
        <v>632.45553203367604</v>
      </c>
      <c r="J244" s="1">
        <f t="shared" si="25"/>
        <v>8.2788235548300865E-2</v>
      </c>
      <c r="K244" s="9">
        <f t="shared" si="26"/>
        <v>6.8499781865453864E-3</v>
      </c>
      <c r="L244" s="10">
        <f t="shared" si="27"/>
        <v>-1.0658141036401503E-13</v>
      </c>
      <c r="M244" s="1">
        <f t="shared" si="28"/>
        <v>-2.7010633416607512</v>
      </c>
      <c r="N244" s="1">
        <f t="shared" si="29"/>
        <v>205.24047032533625</v>
      </c>
      <c r="P244" s="1">
        <f t="shared" si="30"/>
        <v>-154.75952967466375</v>
      </c>
      <c r="Q244" s="1"/>
    </row>
    <row r="245" spans="8:17" x14ac:dyDescent="0.2">
      <c r="H245" s="1">
        <v>241</v>
      </c>
      <c r="I245" s="9">
        <f t="shared" si="24"/>
        <v>641.62310656472766</v>
      </c>
      <c r="J245" s="1">
        <f t="shared" si="25"/>
        <v>8.3988268248217049E-2</v>
      </c>
      <c r="K245" s="9">
        <f t="shared" si="26"/>
        <v>7.0498835675552891E-3</v>
      </c>
      <c r="L245" s="10">
        <f t="shared" si="27"/>
        <v>-7.1054273576010019E-14</v>
      </c>
      <c r="M245" s="1">
        <f t="shared" si="28"/>
        <v>-2.7565727720637159</v>
      </c>
      <c r="N245" s="1">
        <f t="shared" si="29"/>
        <v>202.06001424007121</v>
      </c>
      <c r="P245" s="1">
        <f t="shared" si="30"/>
        <v>-157.93998575992879</v>
      </c>
      <c r="Q245" s="1"/>
    </row>
    <row r="246" spans="8:17" x14ac:dyDescent="0.2">
      <c r="H246" s="1">
        <v>242</v>
      </c>
      <c r="I246" s="9">
        <f t="shared" si="24"/>
        <v>650.92356699609184</v>
      </c>
      <c r="J246" s="1">
        <f t="shared" si="25"/>
        <v>8.5205695671807732E-2</v>
      </c>
      <c r="K246" s="9">
        <f t="shared" si="26"/>
        <v>7.2556193249245105E-3</v>
      </c>
      <c r="L246" s="10">
        <f t="shared" si="27"/>
        <v>0</v>
      </c>
      <c r="M246" s="1">
        <f t="shared" si="28"/>
        <v>-2.8126123704250365</v>
      </c>
      <c r="N246" s="1">
        <f t="shared" si="29"/>
        <v>198.84918176835927</v>
      </c>
      <c r="P246" s="1">
        <f t="shared" si="30"/>
        <v>-161.15081823164073</v>
      </c>
      <c r="Q246" s="1"/>
    </row>
    <row r="247" spans="8:17" x14ac:dyDescent="0.2">
      <c r="H247" s="1">
        <v>243</v>
      </c>
      <c r="I247" s="9">
        <f t="shared" si="24"/>
        <v>660.35883953654434</v>
      </c>
      <c r="J247" s="1">
        <f t="shared" si="25"/>
        <v>8.644076995921203E-2</v>
      </c>
      <c r="K247" s="9">
        <f t="shared" si="26"/>
        <v>7.4673552960979259E-3</v>
      </c>
      <c r="L247" s="10">
        <f t="shared" si="27"/>
        <v>0</v>
      </c>
      <c r="M247" s="1">
        <f t="shared" si="28"/>
        <v>-2.8691123226075161</v>
      </c>
      <c r="N247" s="1">
        <f t="shared" si="29"/>
        <v>195.61197296561224</v>
      </c>
      <c r="P247" s="1">
        <f t="shared" si="30"/>
        <v>-164.38802703438776</v>
      </c>
      <c r="Q247" s="1"/>
    </row>
    <row r="248" spans="8:17" x14ac:dyDescent="0.2">
      <c r="H248" s="1">
        <v>244</v>
      </c>
      <c r="I248" s="9">
        <f t="shared" si="24"/>
        <v>669.93087831565526</v>
      </c>
      <c r="J248" s="1">
        <f t="shared" si="25"/>
        <v>8.7693746905392514E-2</v>
      </c>
      <c r="K248" s="9">
        <f t="shared" si="26"/>
        <v>7.6852662534278113E-3</v>
      </c>
      <c r="L248" s="10">
        <f t="shared" si="27"/>
        <v>0</v>
      </c>
      <c r="M248" s="1">
        <f t="shared" si="28"/>
        <v>-2.9259989667221369</v>
      </c>
      <c r="N248" s="1">
        <f t="shared" si="29"/>
        <v>192.35260834718176</v>
      </c>
      <c r="P248" s="1">
        <f t="shared" si="30"/>
        <v>-167.64739165281824</v>
      </c>
      <c r="Q248" s="1"/>
    </row>
    <row r="249" spans="8:17" x14ac:dyDescent="0.2">
      <c r="H249" s="1">
        <v>245</v>
      </c>
      <c r="I249" s="9">
        <f t="shared" si="24"/>
        <v>679.64166578851223</v>
      </c>
      <c r="J249" s="1">
        <f t="shared" si="25"/>
        <v>8.8964886013113323E-2</v>
      </c>
      <c r="K249" s="9">
        <f t="shared" si="26"/>
        <v>7.9095320468292023E-3</v>
      </c>
      <c r="L249" s="10">
        <f t="shared" si="27"/>
        <v>7.1054273576010019E-14</v>
      </c>
      <c r="M249" s="1">
        <f t="shared" si="28"/>
        <v>-2.9831953314621562</v>
      </c>
      <c r="N249" s="1">
        <f t="shared" si="29"/>
        <v>189.07549804408777</v>
      </c>
      <c r="P249" s="1">
        <f t="shared" si="30"/>
        <v>-170.92450195591223</v>
      </c>
      <c r="Q249" s="1"/>
    </row>
    <row r="250" spans="8:17" x14ac:dyDescent="0.2">
      <c r="H250" s="1">
        <v>246</v>
      </c>
      <c r="I250" s="9">
        <f t="shared" si="24"/>
        <v>689.49321314629901</v>
      </c>
      <c r="J250" s="1">
        <f t="shared" si="25"/>
        <v>9.0254450546684767E-2</v>
      </c>
      <c r="K250" s="9">
        <f t="shared" si="26"/>
        <v>8.1403377505149966E-3</v>
      </c>
      <c r="L250" s="10">
        <f t="shared" si="27"/>
        <v>1.1368683772161603E-13</v>
      </c>
      <c r="M250" s="1">
        <f t="shared" si="28"/>
        <v>-3.0406217436860881</v>
      </c>
      <c r="N250" s="1">
        <f t="shared" si="29"/>
        <v>185.78520699107798</v>
      </c>
      <c r="P250" s="1">
        <f t="shared" si="30"/>
        <v>-174.21479300892202</v>
      </c>
      <c r="Q250" s="1"/>
    </row>
    <row r="251" spans="8:17" x14ac:dyDescent="0.2">
      <c r="H251" s="1">
        <v>247</v>
      </c>
      <c r="I251" s="9">
        <f t="shared" si="24"/>
        <v>699.48756073283607</v>
      </c>
      <c r="J251" s="1">
        <f t="shared" si="25"/>
        <v>9.156270758648842E-2</v>
      </c>
      <c r="K251" s="9">
        <f t="shared" si="26"/>
        <v>8.3778738139253985E-3</v>
      </c>
      <c r="L251" s="10">
        <f t="shared" si="27"/>
        <v>1.3500311979441904E-13</v>
      </c>
      <c r="M251" s="1">
        <f t="shared" si="28"/>
        <v>-3.0981964941650659</v>
      </c>
      <c r="N251" s="1">
        <f t="shared" si="29"/>
        <v>182.48641678211374</v>
      </c>
      <c r="P251" s="1">
        <f t="shared" si="30"/>
        <v>-177.51358321788626</v>
      </c>
      <c r="Q251" s="1"/>
    </row>
    <row r="252" spans="8:17" x14ac:dyDescent="0.2">
      <c r="H252" s="1">
        <v>248</v>
      </c>
      <c r="I252" s="9">
        <f t="shared" si="24"/>
        <v>709.6267784671511</v>
      </c>
      <c r="J252" s="1">
        <f t="shared" si="25"/>
        <v>9.2889928084291404E-2</v>
      </c>
      <c r="K252" s="9">
        <f t="shared" si="26"/>
        <v>8.6223362169683404E-3</v>
      </c>
      <c r="L252" s="10">
        <f t="shared" si="27"/>
        <v>1.7053025658242404E-13</v>
      </c>
      <c r="M252" s="1">
        <f t="shared" si="28"/>
        <v>-3.1558365481182831</v>
      </c>
      <c r="N252" s="1">
        <f t="shared" si="29"/>
        <v>179.18388495968804</v>
      </c>
      <c r="P252" s="1">
        <f t="shared" si="30"/>
        <v>179.18388495968804</v>
      </c>
      <c r="Q252" s="1"/>
    </row>
    <row r="253" spans="8:17" x14ac:dyDescent="0.2">
      <c r="H253" s="1">
        <v>249</v>
      </c>
      <c r="I253" s="9">
        <f t="shared" si="24"/>
        <v>719.91296627217935</v>
      </c>
      <c r="J253" s="1">
        <f t="shared" si="25"/>
        <v>9.4236386919363133E-2</v>
      </c>
      <c r="K253" s="9">
        <f t="shared" si="26"/>
        <v>8.8739266296914161E-3</v>
      </c>
      <c r="L253" s="10">
        <f t="shared" si="27"/>
        <v>2.0605739337042905E-13</v>
      </c>
      <c r="M253" s="1">
        <f t="shared" si="28"/>
        <v>-3.2134582853445095</v>
      </c>
      <c r="N253" s="1">
        <f t="shared" si="29"/>
        <v>175.8824026084134</v>
      </c>
      <c r="P253" s="1">
        <f t="shared" si="30"/>
        <v>175.8824026084134</v>
      </c>
      <c r="Q253" s="1"/>
    </row>
    <row r="254" spans="8:17" x14ac:dyDescent="0.2">
      <c r="H254" s="1">
        <v>250</v>
      </c>
      <c r="I254" s="9">
        <f t="shared" si="24"/>
        <v>730.3482545096756</v>
      </c>
      <c r="J254" s="1">
        <f t="shared" si="25"/>
        <v>9.5602362955405223E-2</v>
      </c>
      <c r="K254" s="9">
        <f t="shared" si="26"/>
        <v>9.1328525765085357E-3</v>
      </c>
      <c r="L254" s="10">
        <f t="shared" si="27"/>
        <v>2.2026824808563106E-13</v>
      </c>
      <c r="M254" s="1">
        <f t="shared" si="28"/>
        <v>-3.2709782535346954</v>
      </c>
      <c r="N254" s="1">
        <f t="shared" si="29"/>
        <v>172.58675119338901</v>
      </c>
      <c r="P254" s="1">
        <f t="shared" si="30"/>
        <v>172.58675119338901</v>
      </c>
      <c r="Q254" s="1"/>
    </row>
    <row r="255" spans="8:17" x14ac:dyDescent="0.2">
      <c r="H255" s="1">
        <v>251</v>
      </c>
      <c r="I255" s="9">
        <f t="shared" si="24"/>
        <v>740.93480442143175</v>
      </c>
      <c r="J255" s="1">
        <f t="shared" si="25"/>
        <v>9.6988139098306669E-2</v>
      </c>
      <c r="K255" s="9">
        <f t="shared" si="26"/>
        <v>9.3993276051080234E-3</v>
      </c>
      <c r="L255" s="10">
        <f t="shared" si="27"/>
        <v>2.6290081223123707E-13</v>
      </c>
      <c r="M255" s="1">
        <f t="shared" si="28"/>
        <v>-3.3283139177993184</v>
      </c>
      <c r="N255" s="1">
        <f t="shared" si="29"/>
        <v>169.30165961544705</v>
      </c>
      <c r="P255" s="1">
        <f t="shared" si="30"/>
        <v>169.30165961544705</v>
      </c>
      <c r="Q255" s="1"/>
    </row>
    <row r="256" spans="8:17" x14ac:dyDescent="0.2">
      <c r="H256" s="1">
        <v>252</v>
      </c>
      <c r="I256" s="9">
        <f t="shared" si="24"/>
        <v>751.67480857688838</v>
      </c>
      <c r="J256" s="1">
        <f t="shared" si="25"/>
        <v>9.839400235473611E-2</v>
      </c>
      <c r="K256" s="9">
        <f t="shared" si="26"/>
        <v>9.6735714601720382E-3</v>
      </c>
      <c r="L256" s="10">
        <f t="shared" si="27"/>
        <v>2.7711166694643907E-13</v>
      </c>
      <c r="M256" s="1">
        <f t="shared" si="28"/>
        <v>-3.3853843896030562</v>
      </c>
      <c r="N256" s="1">
        <f t="shared" si="29"/>
        <v>166.0317624462725</v>
      </c>
      <c r="P256" s="1">
        <f t="shared" si="30"/>
        <v>166.0317624462725</v>
      </c>
      <c r="Q256" s="1"/>
    </row>
    <row r="257" spans="8:17" x14ac:dyDescent="0.2">
      <c r="H257" s="1">
        <v>253</v>
      </c>
      <c r="I257" s="9">
        <f t="shared" si="24"/>
        <v>762.57049132723807</v>
      </c>
      <c r="J257" s="1">
        <f t="shared" si="25"/>
        <v>9.9820243891583768E-2</v>
      </c>
      <c r="K257" s="9">
        <f t="shared" si="26"/>
        <v>9.9558102620408186E-3</v>
      </c>
      <c r="L257" s="10">
        <f t="shared" si="27"/>
        <v>2.9842794901924208E-13</v>
      </c>
      <c r="M257" s="1">
        <f t="shared" si="28"/>
        <v>-3.4421111191563885</v>
      </c>
      <c r="N257" s="1">
        <f t="shared" si="29"/>
        <v>162.78156025728654</v>
      </c>
      <c r="P257" s="1">
        <f t="shared" si="30"/>
        <v>162.78156025728654</v>
      </c>
      <c r="Q257" s="1"/>
    </row>
    <row r="258" spans="8:17" x14ac:dyDescent="0.2">
      <c r="H258" s="1">
        <v>254</v>
      </c>
      <c r="I258" s="9">
        <f t="shared" si="24"/>
        <v>773.62410926610437</v>
      </c>
      <c r="J258" s="1">
        <f t="shared" si="25"/>
        <v>0.10126715909626421</v>
      </c>
      <c r="K258" s="9">
        <f t="shared" si="26"/>
        <v>1.0246276690458276E-2</v>
      </c>
      <c r="L258" s="10">
        <f t="shared" si="27"/>
        <v>3.3395508580724709E-13</v>
      </c>
      <c r="M258" s="1">
        <f t="shared" si="28"/>
        <v>-3.4984185368134324</v>
      </c>
      <c r="N258" s="1">
        <f t="shared" si="29"/>
        <v>159.55538287025752</v>
      </c>
      <c r="P258" s="1">
        <f t="shared" si="30"/>
        <v>159.55538287025752</v>
      </c>
      <c r="Q258" s="1"/>
    </row>
    <row r="259" spans="8:17" x14ac:dyDescent="0.2">
      <c r="H259" s="1">
        <v>255</v>
      </c>
      <c r="I259" s="9">
        <f t="shared" si="24"/>
        <v>784.83795169690734</v>
      </c>
      <c r="J259" s="1">
        <f t="shared" si="25"/>
        <v>0.10273504763789437</v>
      </c>
      <c r="K259" s="9">
        <f t="shared" si="26"/>
        <v>1.0545210173539746E-2</v>
      </c>
      <c r="L259" s="10">
        <f t="shared" si="27"/>
        <v>3.4106051316484809E-13</v>
      </c>
      <c r="M259" s="1">
        <f t="shared" si="28"/>
        <v>-3.5542346310678976</v>
      </c>
      <c r="N259" s="1">
        <f t="shared" si="29"/>
        <v>156.35735624057224</v>
      </c>
      <c r="P259" s="1">
        <f t="shared" si="30"/>
        <v>156.35735624057224</v>
      </c>
      <c r="Q259" s="1"/>
    </row>
    <row r="260" spans="8:17" x14ac:dyDescent="0.2">
      <c r="H260" s="1">
        <v>256</v>
      </c>
      <c r="I260" s="9">
        <f t="shared" ref="I260:I323" si="31">20*10^(H260/160)</f>
        <v>796.21434110699511</v>
      </c>
      <c r="J260" s="1">
        <f t="shared" ref="J260:J323" si="32">2*PI()*I260/$B$6</f>
        <v>0.10422421352935722</v>
      </c>
      <c r="K260" s="9">
        <f t="shared" ref="K260:K323" si="33">4*SIN(J260/2)^2</f>
        <v>1.0852857082105444E-2</v>
      </c>
      <c r="L260" s="10">
        <f t="shared" ref="L260:L323" si="34">10*LOG10(($B$15+$B$16+$B$17)^2 + ( $B$15*$B$17*K260 - ($B$16*($B$15+$B$17) + 4*$B$15*$B$17) )*K260 )  - 10*LOG10( (1+$Z$2+$Z$3)^2 + ( 1*$Z$3*K260 - ($Z$2*(1+$Z$3) + 4*1*$Z$3) )*K260)</f>
        <v>3.5527136788005009E-13</v>
      </c>
      <c r="M260" s="1">
        <f t="shared" ref="M260:M323" si="35">ATAN2( ( $Z$1+$Z$2*$AB$2+$Z$3*$AB$3+ ($Z$1*$AB$2+$Z$2*(1+$AB$3)+$Z$3*$AB$2)*COS(J260)+ ($Z$1*$AB$3+$Z$3)*COS(2*J260) ) / ( 1+$AB$2*$AB$2+$AB$3*$AB$3+ 2* ( ($AB$2+$AB$2*$AB$3)*COS(J260)+ $AB$3*COS(2*J260) ) ),( ($Z$2-$Z$1*$AB$2+$Z$3*$AB$2-$Z$2*$AB$3+ 2*(-$Z$1*$AB$3+$Z$3)*COS(J260) )*SIN(J260) / ( 1+$AB$2*$AB$2+$AB$3*$AB$3+ 2*($AB$2 + $AB$2*$AB$3)*COS(J260)+ 2*$AB$3*COS(2*J260) ) ))*2</f>
        <v>-3.6094914531980073</v>
      </c>
      <c r="N260" s="1">
        <f t="shared" ref="N260:N323" si="36">DEGREES(M260)+360</f>
        <v>153.19137354321188</v>
      </c>
      <c r="P260" s="1">
        <f t="shared" ref="P260:P323" si="37">IF(N260&gt;180,N260-360,N260)</f>
        <v>153.19137354321188</v>
      </c>
      <c r="Q260" s="1"/>
    </row>
    <row r="261" spans="8:17" x14ac:dyDescent="0.2">
      <c r="H261" s="1">
        <v>257</v>
      </c>
      <c r="I261" s="9">
        <f t="shared" si="31"/>
        <v>807.75563364865218</v>
      </c>
      <c r="J261" s="1">
        <f t="shared" si="32"/>
        <v>0.10573496519026558</v>
      </c>
      <c r="K261" s="9">
        <f t="shared" si="33"/>
        <v>1.1169470929527596E-2</v>
      </c>
      <c r="L261" s="10">
        <f t="shared" si="34"/>
        <v>3.765876499528531E-13</v>
      </c>
      <c r="M261" s="1">
        <f t="shared" si="35"/>
        <v>-3.6641255413349332</v>
      </c>
      <c r="N261" s="1">
        <f t="shared" si="36"/>
        <v>150.06107087542026</v>
      </c>
      <c r="P261" s="1">
        <f t="shared" si="37"/>
        <v>150.06107087542026</v>
      </c>
      <c r="Q261" s="1"/>
    </row>
    <row r="262" spans="8:17" x14ac:dyDescent="0.2">
      <c r="H262" s="1">
        <v>258</v>
      </c>
      <c r="I262" s="9">
        <f t="shared" si="31"/>
        <v>819.46421962708337</v>
      </c>
      <c r="J262" s="1">
        <f t="shared" si="32"/>
        <v>0.10726761551083908</v>
      </c>
      <c r="K262" s="9">
        <f t="shared" si="33"/>
        <v>1.1495312577242791E-2</v>
      </c>
      <c r="L262" s="10">
        <f t="shared" si="34"/>
        <v>3.979039320256561E-13</v>
      </c>
      <c r="M262" s="1">
        <f t="shared" si="35"/>
        <v>-3.7180782595626556</v>
      </c>
      <c r="N262" s="1">
        <f t="shared" si="36"/>
        <v>146.96980782771323</v>
      </c>
      <c r="P262" s="1">
        <f t="shared" si="37"/>
        <v>146.96980782771323</v>
      </c>
      <c r="Q262" s="1"/>
    </row>
    <row r="263" spans="8:17" x14ac:dyDescent="0.2">
      <c r="H263" s="1">
        <v>259</v>
      </c>
      <c r="I263" s="9">
        <f t="shared" si="31"/>
        <v>831.3425239954621</v>
      </c>
      <c r="J263" s="1">
        <f t="shared" si="32"/>
        <v>0.10882248191670583</v>
      </c>
      <c r="K263" s="9">
        <f t="shared" si="33"/>
        <v>1.1830650446084544E-2</v>
      </c>
      <c r="L263" s="10">
        <f t="shared" si="34"/>
        <v>4.1211478674085811E-13</v>
      </c>
      <c r="M263" s="1">
        <f t="shared" si="35"/>
        <v>-3.7712960504504869</v>
      </c>
      <c r="N263" s="1">
        <f t="shared" si="36"/>
        <v>143.92065301483072</v>
      </c>
      <c r="P263" s="1">
        <f t="shared" si="37"/>
        <v>143.92065301483072</v>
      </c>
      <c r="Q263" s="1"/>
    </row>
    <row r="264" spans="8:17" x14ac:dyDescent="0.2">
      <c r="H264" s="1">
        <v>260</v>
      </c>
      <c r="I264" s="9">
        <f t="shared" si="31"/>
        <v>843.39300685716489</v>
      </c>
      <c r="J264" s="1">
        <f t="shared" si="32"/>
        <v>0.11039988643464481</v>
      </c>
      <c r="K264" s="9">
        <f t="shared" si="33"/>
        <v>1.2175760733595836E-2</v>
      </c>
      <c r="L264" s="10">
        <f t="shared" si="34"/>
        <v>4.1922021409845911E-13</v>
      </c>
      <c r="M264" s="1">
        <f t="shared" si="35"/>
        <v>-3.8237306020369282</v>
      </c>
      <c r="N264" s="1">
        <f t="shared" si="36"/>
        <v>140.91637450826664</v>
      </c>
      <c r="P264" s="1">
        <f t="shared" si="37"/>
        <v>140.91637450826664</v>
      </c>
      <c r="Q264" s="1"/>
    </row>
    <row r="265" spans="8:17" x14ac:dyDescent="0.2">
      <c r="H265" s="1">
        <v>261</v>
      </c>
      <c r="I265" s="9">
        <f t="shared" si="31"/>
        <v>855.61816397527639</v>
      </c>
      <c r="J265" s="1">
        <f t="shared" si="32"/>
        <v>0.1120001557592798</v>
      </c>
      <c r="K265" s="9">
        <f t="shared" si="33"/>
        <v>1.2530927637484469E-2</v>
      </c>
      <c r="L265" s="10">
        <f t="shared" si="34"/>
        <v>4.3343106881366111E-13</v>
      </c>
      <c r="M265" s="1">
        <f t="shared" si="35"/>
        <v>-3.8753389326169434</v>
      </c>
      <c r="N265" s="1">
        <f t="shared" si="36"/>
        <v>137.95943497831581</v>
      </c>
      <c r="P265" s="1">
        <f t="shared" si="37"/>
        <v>137.95943497831581</v>
      </c>
      <c r="Q265" s="1"/>
    </row>
    <row r="266" spans="8:17" x14ac:dyDescent="0.2">
      <c r="H266" s="1">
        <v>262</v>
      </c>
      <c r="I266" s="9">
        <f t="shared" si="31"/>
        <v>868.02052728948797</v>
      </c>
      <c r="J266" s="1">
        <f t="shared" si="32"/>
        <v>0.11362362132074141</v>
      </c>
      <c r="K266" s="9">
        <f t="shared" si="33"/>
        <v>1.2896443585389109E-2</v>
      </c>
      <c r="L266" s="10">
        <f t="shared" si="34"/>
        <v>4.4053649617126212E-13</v>
      </c>
      <c r="M266" s="1">
        <f t="shared" si="35"/>
        <v>-3.9260833986532782</v>
      </c>
      <c r="N266" s="1">
        <f t="shared" si="36"/>
        <v>135.05199124078888</v>
      </c>
      <c r="P266" s="1">
        <f t="shared" si="37"/>
        <v>135.05199124078888</v>
      </c>
      <c r="Q266" s="1"/>
    </row>
    <row r="267" spans="8:17" x14ac:dyDescent="0.2">
      <c r="H267" s="1">
        <v>263</v>
      </c>
      <c r="I267" s="9">
        <f t="shared" si="31"/>
        <v>880.60266544048307</v>
      </c>
      <c r="J267" s="1">
        <f t="shared" si="32"/>
        <v>0.11527061935330885</v>
      </c>
      <c r="K267" s="9">
        <f t="shared" si="33"/>
        <v>1.3272609471127177E-2</v>
      </c>
      <c r="L267" s="10">
        <f t="shared" si="34"/>
        <v>4.4764192352886312E-13</v>
      </c>
      <c r="M267" s="1">
        <f t="shared" si="35"/>
        <v>-3.9759316326884062</v>
      </c>
      <c r="N267" s="1">
        <f t="shared" si="36"/>
        <v>132.19589781439566</v>
      </c>
      <c r="P267" s="1">
        <f t="shared" si="37"/>
        <v>132.19589781439566</v>
      </c>
      <c r="Q267" s="1"/>
    </row>
    <row r="268" spans="8:17" x14ac:dyDescent="0.2">
      <c r="H268" s="1">
        <v>264</v>
      </c>
      <c r="I268" s="9">
        <f t="shared" si="31"/>
        <v>893.3671843019265</v>
      </c>
      <c r="J268" s="1">
        <f t="shared" si="32"/>
        <v>0.11694149096504712</v>
      </c>
      <c r="K268" s="9">
        <f t="shared" si="33"/>
        <v>1.3659734897600768E-2</v>
      </c>
      <c r="L268" s="10">
        <f t="shared" si="34"/>
        <v>4.4764192352886312E-13</v>
      </c>
      <c r="M268" s="1">
        <f t="shared" si="35"/>
        <v>-4.0248564192575635</v>
      </c>
      <c r="N268" s="1">
        <f t="shared" si="36"/>
        <v>129.39271403040462</v>
      </c>
      <c r="P268" s="1">
        <f t="shared" si="37"/>
        <v>129.39271403040462</v>
      </c>
      <c r="Q268" s="1"/>
    </row>
    <row r="269" spans="8:17" x14ac:dyDescent="0.2">
      <c r="H269" s="1">
        <v>265</v>
      </c>
      <c r="I269" s="9">
        <f t="shared" si="31"/>
        <v>906.31672752016368</v>
      </c>
      <c r="J269" s="1">
        <f t="shared" si="32"/>
        <v>0.11863658220845368</v>
      </c>
      <c r="K269" s="9">
        <f t="shared" si="33"/>
        <v>1.4058138426540634E-2</v>
      </c>
      <c r="L269" s="10">
        <f t="shared" si="34"/>
        <v>4.6185277824406512E-13</v>
      </c>
      <c r="M269" s="1">
        <f t="shared" si="35"/>
        <v>-4.0728355175054052</v>
      </c>
      <c r="N269" s="1">
        <f t="shared" si="36"/>
        <v>126.64371419595977</v>
      </c>
      <c r="P269" s="1">
        <f t="shared" si="37"/>
        <v>126.64371419595977</v>
      </c>
      <c r="Q269" s="1"/>
    </row>
    <row r="270" spans="8:17" x14ac:dyDescent="0.2">
      <c r="H270" s="1">
        <v>266</v>
      </c>
      <c r="I270" s="9">
        <f t="shared" si="31"/>
        <v>919.45397706174492</v>
      </c>
      <c r="J270" s="1">
        <f t="shared" si="32"/>
        <v>0.120356244152129</v>
      </c>
      <c r="K270" s="9">
        <f t="shared" si="33"/>
        <v>1.446814783527298E-2</v>
      </c>
      <c r="L270" s="10">
        <f t="shared" si="34"/>
        <v>4.5474735088646412E-13</v>
      </c>
      <c r="M270" s="1">
        <f t="shared" si="35"/>
        <v>-4.119851439517821</v>
      </c>
      <c r="N270" s="1">
        <f t="shared" si="36"/>
        <v>123.94990029473212</v>
      </c>
      <c r="P270" s="1">
        <f t="shared" si="37"/>
        <v>123.94990029473212</v>
      </c>
      <c r="Q270" s="1"/>
    </row>
    <row r="271" spans="8:17" x14ac:dyDescent="0.2">
      <c r="H271" s="1">
        <v>267</v>
      </c>
      <c r="I271" s="9">
        <f t="shared" si="31"/>
        <v>932.78165376888126</v>
      </c>
      <c r="J271" s="1">
        <f t="shared" si="32"/>
        <v>0.12210083295348564</v>
      </c>
      <c r="K271" s="9">
        <f t="shared" si="33"/>
        <v>1.4890100380697911E-2</v>
      </c>
      <c r="L271" s="10">
        <f t="shared" si="34"/>
        <v>4.6185277824406512E-13</v>
      </c>
      <c r="M271" s="1">
        <f t="shared" si="35"/>
        <v>-4.1658911933454039</v>
      </c>
      <c r="N271" s="1">
        <f t="shared" si="36"/>
        <v>121.31201671059034</v>
      </c>
      <c r="P271" s="1">
        <f t="shared" si="37"/>
        <v>121.31201671059034</v>
      </c>
      <c r="Q271" s="1"/>
    </row>
    <row r="272" spans="8:17" x14ac:dyDescent="0.2">
      <c r="H272" s="1">
        <v>268</v>
      </c>
      <c r="I272" s="9">
        <f t="shared" si="31"/>
        <v>946.30251792296133</v>
      </c>
      <c r="J272" s="1">
        <f t="shared" si="32"/>
        <v>0.12387070993251245</v>
      </c>
      <c r="K272" s="9">
        <f t="shared" si="33"/>
        <v>1.5324343070673853E-2</v>
      </c>
      <c r="L272" s="10">
        <f t="shared" si="34"/>
        <v>4.6185277824406512E-13</v>
      </c>
      <c r="M272" s="1">
        <f t="shared" si="35"/>
        <v>-4.2109459993697449</v>
      </c>
      <c r="N272" s="1">
        <f t="shared" si="36"/>
        <v>118.730566478615</v>
      </c>
      <c r="P272" s="1">
        <f t="shared" si="37"/>
        <v>118.730566478615</v>
      </c>
      <c r="Q272" s="1"/>
    </row>
    <row r="273" spans="8:17" x14ac:dyDescent="0.2">
      <c r="H273" s="1">
        <v>269</v>
      </c>
      <c r="I273" s="9">
        <f t="shared" si="31"/>
        <v>960.0193698162235</v>
      </c>
      <c r="J273" s="1">
        <f t="shared" si="32"/>
        <v>0.12566624164660628</v>
      </c>
      <c r="K273" s="9">
        <f t="shared" si="33"/>
        <v>1.5771232943005475E-2</v>
      </c>
      <c r="L273" s="10">
        <f t="shared" si="34"/>
        <v>4.6185277824406512E-13</v>
      </c>
      <c r="M273" s="1">
        <f t="shared" si="35"/>
        <v>-4.2550109881127129</v>
      </c>
      <c r="N273" s="1">
        <f t="shared" si="36"/>
        <v>116.20582859935146</v>
      </c>
      <c r="P273" s="1">
        <f t="shared" si="37"/>
        <v>116.20582859935146</v>
      </c>
      <c r="Q273" s="1"/>
    </row>
    <row r="274" spans="8:17" x14ac:dyDescent="0.2">
      <c r="H274" s="1">
        <v>270</v>
      </c>
      <c r="I274" s="9">
        <f t="shared" si="31"/>
        <v>973.93505033172664</v>
      </c>
      <c r="J274" s="1">
        <f t="shared" si="32"/>
        <v>0.1274877999664899</v>
      </c>
      <c r="K274" s="9">
        <f t="shared" si="33"/>
        <v>1.6231137352239022E-2</v>
      </c>
      <c r="L274" s="10">
        <f t="shared" si="34"/>
        <v>4.5474735088646412E-13</v>
      </c>
      <c r="M274" s="1">
        <f t="shared" si="35"/>
        <v>-4.2980848868714645</v>
      </c>
      <c r="N274" s="1">
        <f t="shared" si="36"/>
        <v>113.7378759933012</v>
      </c>
      <c r="P274" s="1">
        <f t="shared" si="37"/>
        <v>113.7378759933012</v>
      </c>
      <c r="Q274" s="1"/>
    </row>
    <row r="275" spans="8:17" x14ac:dyDescent="0.2">
      <c r="H275" s="1">
        <v>271</v>
      </c>
      <c r="I275" s="9">
        <f t="shared" si="31"/>
        <v>988.05244153172021</v>
      </c>
      <c r="J275" s="1">
        <f t="shared" si="32"/>
        <v>0.12933576215322962</v>
      </c>
      <c r="K275" s="9">
        <f t="shared" si="33"/>
        <v>1.6704434264472549E-2</v>
      </c>
      <c r="L275" s="10">
        <f t="shared" si="34"/>
        <v>4.5474735088646412E-13</v>
      </c>
      <c r="M275" s="1">
        <f t="shared" si="35"/>
        <v>-4.3401697017360572</v>
      </c>
      <c r="N275" s="1">
        <f t="shared" si="36"/>
        <v>111.32659371997059</v>
      </c>
      <c r="P275" s="1">
        <f t="shared" si="37"/>
        <v>111.32659371997059</v>
      </c>
      <c r="Q275" s="1"/>
    </row>
    <row r="276" spans="8:17" x14ac:dyDescent="0.2">
      <c r="H276" s="1">
        <v>272</v>
      </c>
      <c r="I276" s="9">
        <f t="shared" si="31"/>
        <v>1002.3744672545447</v>
      </c>
      <c r="J276" s="1">
        <f t="shared" si="32"/>
        <v>0.13121051093636918</v>
      </c>
      <c r="K276" s="9">
        <f t="shared" si="33"/>
        <v>1.719151256039388E-2</v>
      </c>
      <c r="L276" s="10">
        <f t="shared" si="34"/>
        <v>4.5474735088646412E-13</v>
      </c>
      <c r="M276" s="1">
        <f t="shared" si="35"/>
        <v>-4.3812704006647678</v>
      </c>
      <c r="N276" s="1">
        <f t="shared" si="36"/>
        <v>108.97169713631763</v>
      </c>
      <c r="P276" s="1">
        <f t="shared" si="37"/>
        <v>108.97169713631763</v>
      </c>
      <c r="Q276" s="1"/>
    </row>
    <row r="277" spans="8:17" x14ac:dyDescent="0.2">
      <c r="H277" s="1">
        <v>273</v>
      </c>
      <c r="I277" s="9">
        <f t="shared" si="31"/>
        <v>1016.9040937201884</v>
      </c>
      <c r="J277" s="1">
        <f t="shared" si="32"/>
        <v>0.1331124345931971</v>
      </c>
      <c r="K277" s="9">
        <f t="shared" si="33"/>
        <v>1.7692772346764432E-2</v>
      </c>
      <c r="L277" s="10">
        <f t="shared" si="34"/>
        <v>4.5474735088646412E-13</v>
      </c>
      <c r="M277" s="1">
        <f t="shared" si="35"/>
        <v>-4.4213946023969353</v>
      </c>
      <c r="N277" s="1">
        <f t="shared" si="36"/>
        <v>106.67274972073292</v>
      </c>
      <c r="P277" s="1">
        <f t="shared" si="37"/>
        <v>106.67274972073292</v>
      </c>
      <c r="Q277" s="1"/>
    </row>
    <row r="278" spans="8:17" x14ac:dyDescent="0.2">
      <c r="H278" s="1">
        <v>274</v>
      </c>
      <c r="I278" s="9">
        <f t="shared" si="31"/>
        <v>1031.6443301446113</v>
      </c>
      <c r="J278" s="1">
        <f t="shared" si="32"/>
        <v>0.13504192702916143</v>
      </c>
      <c r="K278" s="9">
        <f t="shared" si="33"/>
        <v>1.8208625276571119E-2</v>
      </c>
      <c r="L278" s="10">
        <f t="shared" si="34"/>
        <v>4.4764192352886312E-13</v>
      </c>
      <c r="M278" s="1">
        <f t="shared" si="35"/>
        <v>-4.4605522751091833</v>
      </c>
      <c r="N278" s="1">
        <f t="shared" si="36"/>
        <v>104.42918033876651</v>
      </c>
      <c r="P278" s="1">
        <f t="shared" si="37"/>
        <v>104.42918033876651</v>
      </c>
      <c r="Q278" s="1"/>
    </row>
    <row r="279" spans="8:17" x14ac:dyDescent="0.2">
      <c r="H279" s="1">
        <v>275</v>
      </c>
      <c r="I279" s="9">
        <f t="shared" si="31"/>
        <v>1046.5982293629897</v>
      </c>
      <c r="J279" s="1">
        <f t="shared" si="32"/>
        <v>0.13699938785945226</v>
      </c>
      <c r="K279" s="9">
        <f t="shared" si="33"/>
        <v>1.8739494878075098E-2</v>
      </c>
      <c r="L279" s="10">
        <f t="shared" si="34"/>
        <v>4.3343106881366111E-13</v>
      </c>
      <c r="M279" s="1">
        <f t="shared" si="35"/>
        <v>-4.4987554478965048</v>
      </c>
      <c r="N279" s="1">
        <f t="shared" si="36"/>
        <v>102.24029977404393</v>
      </c>
      <c r="P279" s="1">
        <f t="shared" si="37"/>
        <v>102.24029977404393</v>
      </c>
      <c r="Q279" s="1"/>
    </row>
    <row r="280" spans="8:17" x14ac:dyDescent="0.2">
      <c r="H280" s="1">
        <v>276</v>
      </c>
      <c r="I280" s="9">
        <f t="shared" si="31"/>
        <v>1061.7688884619772</v>
      </c>
      <c r="J280" s="1">
        <f t="shared" si="32"/>
        <v>0.13898522249176451</v>
      </c>
      <c r="K280" s="9">
        <f t="shared" si="33"/>
        <v>1.9285816892989509E-2</v>
      </c>
      <c r="L280" s="10">
        <f t="shared" si="34"/>
        <v>4.3343106881366111E-13</v>
      </c>
      <c r="M280" s="1">
        <f t="shared" si="35"/>
        <v>-4.5360179374016205</v>
      </c>
      <c r="N280" s="1">
        <f t="shared" si="36"/>
        <v>100.10531639125031</v>
      </c>
      <c r="P280" s="1">
        <f t="shared" si="37"/>
        <v>100.10531639125031</v>
      </c>
      <c r="Q280" s="1"/>
    </row>
    <row r="281" spans="8:17" x14ac:dyDescent="0.2">
      <c r="H281" s="1">
        <v>277</v>
      </c>
      <c r="I281" s="9">
        <f t="shared" si="31"/>
        <v>1077.159449421144</v>
      </c>
      <c r="J281" s="1">
        <f t="shared" si="32"/>
        <v>0.14099984221026218</v>
      </c>
      <c r="K281" s="9">
        <f t="shared" si="33"/>
        <v>1.9848039624025381E-2</v>
      </c>
      <c r="L281" s="10">
        <f t="shared" si="34"/>
        <v>4.2632564145606011E-13</v>
      </c>
      <c r="M281" s="1">
        <f t="shared" si="35"/>
        <v>-4.5723550912372399</v>
      </c>
      <c r="N281" s="1">
        <f t="shared" si="36"/>
        <v>98.023350836951693</v>
      </c>
      <c r="P281" s="1">
        <f t="shared" si="37"/>
        <v>98.023350836951693</v>
      </c>
      <c r="Q281" s="1"/>
    </row>
    <row r="282" spans="8:17" x14ac:dyDescent="0.2">
      <c r="H282" s="1">
        <v>278</v>
      </c>
      <c r="I282" s="9">
        <f t="shared" si="31"/>
        <v>1092.7730997637086</v>
      </c>
      <c r="J282" s="1">
        <f t="shared" si="32"/>
        <v>0.14304366426075887</v>
      </c>
      <c r="K282" s="9">
        <f t="shared" si="33"/>
        <v>2.0426624292048924E-2</v>
      </c>
      <c r="L282" s="10">
        <f t="shared" si="34"/>
        <v>4.2632564145606011E-13</v>
      </c>
      <c r="M282" s="1">
        <f t="shared" si="35"/>
        <v>-4.6077835492521286</v>
      </c>
      <c r="N282" s="1">
        <f t="shared" si="36"/>
        <v>95.993449718042143</v>
      </c>
      <c r="P282" s="1">
        <f t="shared" si="37"/>
        <v>95.993449718042143</v>
      </c>
      <c r="Q282" s="1"/>
    </row>
    <row r="283" spans="8:17" x14ac:dyDescent="0.2">
      <c r="H283" s="1">
        <v>279</v>
      </c>
      <c r="I283" s="9">
        <f t="shared" si="31"/>
        <v>1108.6130732167014</v>
      </c>
      <c r="J283" s="1">
        <f t="shared" si="32"/>
        <v>0.14511711193713303</v>
      </c>
      <c r="K283" s="9">
        <f t="shared" si="33"/>
        <v>2.1022045403099151E-2</v>
      </c>
      <c r="L283" s="10">
        <f t="shared" si="34"/>
        <v>4.1211478674085811E-13</v>
      </c>
      <c r="M283" s="1">
        <f t="shared" si="35"/>
        <v>-4.6423210231839667</v>
      </c>
      <c r="N283" s="1">
        <f t="shared" si="36"/>
        <v>94.01459822670472</v>
      </c>
      <c r="P283" s="1">
        <f t="shared" si="37"/>
        <v>94.01459822670472</v>
      </c>
      <c r="Q283" s="1"/>
    </row>
    <row r="284" spans="8:17" x14ac:dyDescent="0.2">
      <c r="H284" s="1">
        <v>280</v>
      </c>
      <c r="I284" s="9">
        <f t="shared" si="31"/>
        <v>1124.6826503806983</v>
      </c>
      <c r="J284" s="1">
        <f t="shared" si="32"/>
        <v>0.14722061466899583</v>
      </c>
      <c r="K284" s="9">
        <f t="shared" si="33"/>
        <v>2.1634791125520504E-2</v>
      </c>
      <c r="L284" s="10">
        <f t="shared" si="34"/>
        <v>4.0500935938325711E-13</v>
      </c>
      <c r="M284" s="1">
        <f t="shared" si="35"/>
        <v>-4.6759860948179952</v>
      </c>
      <c r="N284" s="1">
        <f t="shared" si="36"/>
        <v>92.085731705069293</v>
      </c>
      <c r="P284" s="1">
        <f t="shared" si="37"/>
        <v>92.085731705069293</v>
      </c>
      <c r="Q284" s="1"/>
    </row>
    <row r="285" spans="8:17" x14ac:dyDescent="0.2">
      <c r="H285" s="1">
        <v>281</v>
      </c>
      <c r="I285" s="9">
        <f t="shared" si="31"/>
        <v>1140.985159409265</v>
      </c>
      <c r="J285" s="1">
        <f t="shared" si="32"/>
        <v>0.14935460811063023</v>
      </c>
      <c r="K285" s="9">
        <f t="shared" si="33"/>
        <v>2.2265363677470201E-2</v>
      </c>
      <c r="L285" s="10">
        <f t="shared" si="34"/>
        <v>3.979039320256561E-13</v>
      </c>
      <c r="M285" s="1">
        <f t="shared" si="35"/>
        <v>-4.7087980324248822</v>
      </c>
      <c r="N285" s="1">
        <f t="shared" si="36"/>
        <v>90.20574616254811</v>
      </c>
      <c r="P285" s="1">
        <f t="shared" si="37"/>
        <v>90.20574616254811</v>
      </c>
      <c r="Q285" s="1"/>
    </row>
    <row r="286" spans="8:17" x14ac:dyDescent="0.2">
      <c r="H286" s="1">
        <v>282</v>
      </c>
      <c r="I286" s="9">
        <f t="shared" si="31"/>
        <v>1157.5239766982413</v>
      </c>
      <c r="J286" s="1">
        <f t="shared" si="32"/>
        <v>0.15151953423121825</v>
      </c>
      <c r="K286" s="9">
        <f t="shared" si="33"/>
        <v>2.2914279725065479E-2</v>
      </c>
      <c r="L286" s="10">
        <f t="shared" si="34"/>
        <v>3.907985046680551E-13</v>
      </c>
      <c r="M286" s="1">
        <f t="shared" si="35"/>
        <v>-4.7407766249779613</v>
      </c>
      <c r="N286" s="1">
        <f t="shared" si="36"/>
        <v>88.373507774488189</v>
      </c>
      <c r="P286" s="1">
        <f t="shared" si="37"/>
        <v>88.373507774488189</v>
      </c>
      <c r="Q286" s="1"/>
    </row>
    <row r="287" spans="8:17" x14ac:dyDescent="0.2">
      <c r="H287" s="1">
        <v>283</v>
      </c>
      <c r="I287" s="9">
        <f t="shared" si="31"/>
        <v>1174.3025275850341</v>
      </c>
      <c r="J287" s="1">
        <f t="shared" si="32"/>
        <v>0.15371584140637787</v>
      </c>
      <c r="K287" s="9">
        <f t="shared" si="33"/>
        <v>2.3582070791442294E-2</v>
      </c>
      <c r="L287" s="10">
        <f t="shared" si="34"/>
        <v>3.836930773104541E-13</v>
      </c>
      <c r="M287" s="1">
        <f t="shared" si="35"/>
        <v>-4.771942033440622</v>
      </c>
      <c r="N287" s="1">
        <f t="shared" si="36"/>
        <v>86.587861402776412</v>
      </c>
      <c r="P287" s="1">
        <f t="shared" si="37"/>
        <v>86.587861402776412</v>
      </c>
      <c r="Q287" s="1"/>
    </row>
    <row r="288" spans="8:17" x14ac:dyDescent="0.2">
      <c r="H288" s="1">
        <v>284</v>
      </c>
      <c r="I288" s="9">
        <f t="shared" si="31"/>
        <v>1191.3242870580209</v>
      </c>
      <c r="J288" s="1">
        <f t="shared" si="32"/>
        <v>0.15594398451102401</v>
      </c>
      <c r="K288" s="9">
        <f t="shared" si="33"/>
        <v>2.4269283677000705E-2</v>
      </c>
      <c r="L288" s="10">
        <f t="shared" si="34"/>
        <v>3.765876499528531E-13</v>
      </c>
      <c r="M288" s="1">
        <f t="shared" si="35"/>
        <v>-4.8023146582618166</v>
      </c>
      <c r="N288" s="1">
        <f t="shared" si="36"/>
        <v>84.847638187787652</v>
      </c>
      <c r="P288" s="1">
        <f t="shared" si="37"/>
        <v>84.847638187787652</v>
      </c>
      <c r="Q288" s="1"/>
    </row>
    <row r="289" spans="8:17" x14ac:dyDescent="0.2">
      <c r="H289" s="1">
        <v>285</v>
      </c>
      <c r="I289" s="9">
        <f t="shared" si="31"/>
        <v>1208.5927804762666</v>
      </c>
      <c r="J289" s="1">
        <f t="shared" si="32"/>
        <v>0.1582044250135792</v>
      </c>
      <c r="K289" s="9">
        <f t="shared" si="33"/>
        <v>2.4976480891120915E-2</v>
      </c>
      <c r="L289" s="10">
        <f t="shared" si="34"/>
        <v>3.694822225952521E-13</v>
      </c>
      <c r="M289" s="1">
        <f t="shared" si="35"/>
        <v>-4.8319150221125184</v>
      </c>
      <c r="N289" s="1">
        <f t="shared" si="36"/>
        <v>83.151662267090842</v>
      </c>
      <c r="P289" s="1">
        <f t="shared" si="37"/>
        <v>83.151662267090842</v>
      </c>
      <c r="Q289" s="1"/>
    </row>
    <row r="290" spans="8:17" x14ac:dyDescent="0.2">
      <c r="H290" s="1">
        <v>286</v>
      </c>
      <c r="I290" s="9">
        <f t="shared" si="31"/>
        <v>1226.1115842996421</v>
      </c>
      <c r="J290" s="1">
        <f t="shared" si="32"/>
        <v>0.16049763107154574</v>
      </c>
      <c r="K290" s="9">
        <f t="shared" si="33"/>
        <v>2.5704241095635273E-2</v>
      </c>
      <c r="L290" s="10">
        <f t="shared" si="34"/>
        <v>3.6237679523765109E-13</v>
      </c>
      <c r="M290" s="1">
        <f t="shared" si="35"/>
        <v>-4.8607636668315806</v>
      </c>
      <c r="N290" s="1">
        <f t="shared" si="36"/>
        <v>81.498756680016243</v>
      </c>
      <c r="P290" s="1">
        <f t="shared" si="37"/>
        <v>81.498756680016243</v>
      </c>
      <c r="Q290" s="1"/>
    </row>
    <row r="291" spans="8:17" x14ac:dyDescent="0.2">
      <c r="H291" s="1">
        <v>287</v>
      </c>
      <c r="I291" s="9">
        <f t="shared" si="31"/>
        <v>1243.8843268295532</v>
      </c>
      <c r="J291" s="1">
        <f t="shared" si="32"/>
        <v>0.16282407762846707</v>
      </c>
      <c r="K291" s="9">
        <f t="shared" si="33"/>
        <v>2.6453159560352053E-2</v>
      </c>
      <c r="L291" s="10">
        <f t="shared" si="34"/>
        <v>3.5527136788005009E-13</v>
      </c>
      <c r="M291" s="1">
        <f t="shared" si="35"/>
        <v>-4.8888810635179851</v>
      </c>
      <c r="N291" s="1">
        <f t="shared" si="36"/>
        <v>79.887748518990122</v>
      </c>
      <c r="P291" s="1">
        <f t="shared" si="37"/>
        <v>79.887748518990122</v>
      </c>
      <c r="Q291" s="1"/>
    </row>
    <row r="292" spans="8:17" x14ac:dyDescent="0.2">
      <c r="H292" s="1">
        <v>288</v>
      </c>
      <c r="I292" s="9">
        <f t="shared" si="31"/>
        <v>1261.9146889603874</v>
      </c>
      <c r="J292" s="1">
        <f t="shared" si="32"/>
        <v>0.16518424651229174</v>
      </c>
      <c r="K292" s="9">
        <f t="shared" si="33"/>
        <v>2.7223848630927854E-2</v>
      </c>
      <c r="L292" s="10">
        <f t="shared" si="34"/>
        <v>3.4816594052244909E-13</v>
      </c>
      <c r="M292" s="1">
        <f t="shared" si="35"/>
        <v>-4.9162875347018984</v>
      </c>
      <c r="N292" s="1">
        <f t="shared" si="36"/>
        <v>78.317473388804956</v>
      </c>
      <c r="P292" s="1">
        <f t="shared" si="37"/>
        <v>78.317473388804956</v>
      </c>
      <c r="Q292" s="1"/>
    </row>
    <row r="293" spans="8:17" x14ac:dyDescent="0.2">
      <c r="H293" s="1">
        <v>289</v>
      </c>
      <c r="I293" s="9">
        <f t="shared" si="31"/>
        <v>1280.2064049418623</v>
      </c>
      <c r="J293" s="1">
        <f t="shared" si="32"/>
        <v>0.16757862653516475</v>
      </c>
      <c r="K293" s="9">
        <f t="shared" si="33"/>
        <v>2.8016938209394611E-2</v>
      </c>
      <c r="L293" s="10">
        <f t="shared" si="34"/>
        <v>3.4106051316484809E-13</v>
      </c>
      <c r="M293" s="1">
        <f t="shared" si="35"/>
        <v>-4.9430031875432592</v>
      </c>
      <c r="N293" s="1">
        <f t="shared" si="36"/>
        <v>76.786779234058315</v>
      </c>
      <c r="P293" s="1">
        <f t="shared" si="37"/>
        <v>76.786779234058315</v>
      </c>
      <c r="Q293" s="1"/>
    </row>
    <row r="294" spans="8:17" x14ac:dyDescent="0.2">
      <c r="H294" s="1">
        <v>290</v>
      </c>
      <c r="I294" s="9">
        <f t="shared" si="31"/>
        <v>1298.7632631524232</v>
      </c>
      <c r="J294" s="1">
        <f t="shared" si="32"/>
        <v>0.17000771359466499</v>
      </c>
      <c r="K294" s="9">
        <f t="shared" si="33"/>
        <v>2.883307624765075E-2</v>
      </c>
      <c r="L294" s="10">
        <f t="shared" si="34"/>
        <v>3.2684965844964609E-13</v>
      </c>
      <c r="M294" s="1">
        <f t="shared" si="35"/>
        <v>-4.9690478570390137</v>
      </c>
      <c r="N294" s="1">
        <f t="shared" si="36"/>
        <v>75.294529593138463</v>
      </c>
      <c r="P294" s="1">
        <f t="shared" si="37"/>
        <v>75.294529593138463</v>
      </c>
      <c r="Q294" s="1"/>
    </row>
    <row r="295" spans="8:17" x14ac:dyDescent="0.2">
      <c r="H295" s="1">
        <v>291</v>
      </c>
      <c r="I295" s="9">
        <f t="shared" si="31"/>
        <v>1317.5891068838482</v>
      </c>
      <c r="J295" s="1">
        <f t="shared" si="32"/>
        <v>0.17247201077650975</v>
      </c>
      <c r="K295" s="9">
        <f t="shared" si="33"/>
        <v>2.9672929254232306E-2</v>
      </c>
      <c r="L295" s="10">
        <f t="shared" si="34"/>
        <v>3.1974423109204508E-13</v>
      </c>
      <c r="M295" s="1">
        <f t="shared" si="35"/>
        <v>-4.994441058264206</v>
      </c>
      <c r="N295" s="1">
        <f t="shared" si="36"/>
        <v>73.839606334608504</v>
      </c>
      <c r="P295" s="1">
        <f t="shared" si="37"/>
        <v>73.839606334608504</v>
      </c>
      <c r="Q295" s="1"/>
    </row>
    <row r="296" spans="8:17" x14ac:dyDescent="0.2">
      <c r="H296" s="1">
        <v>292</v>
      </c>
      <c r="I296" s="9">
        <f t="shared" si="31"/>
        <v>1336.6878351372295</v>
      </c>
      <c r="J296" s="1">
        <f t="shared" si="32"/>
        <v>0.17497202845874854</v>
      </c>
      <c r="K296" s="9">
        <f t="shared" si="33"/>
        <v>3.0537182814685548E-2</v>
      </c>
      <c r="L296" s="10">
        <f t="shared" si="34"/>
        <v>3.1619151741324458E-13</v>
      </c>
      <c r="M296" s="1">
        <f t="shared" si="35"/>
        <v>-5.0192019467245457</v>
      </c>
      <c r="N296" s="1">
        <f t="shared" si="36"/>
        <v>72.420911928836858</v>
      </c>
      <c r="P296" s="1">
        <f t="shared" si="37"/>
        <v>72.420911928836858</v>
      </c>
      <c r="Q296" s="1"/>
    </row>
    <row r="297" spans="8:17" x14ac:dyDescent="0.2">
      <c r="H297" s="1">
        <v>293</v>
      </c>
      <c r="I297" s="9">
        <f t="shared" si="31"/>
        <v>1356.0634034304921</v>
      </c>
      <c r="J297" s="1">
        <f t="shared" si="32"/>
        <v>0.17750828441746691</v>
      </c>
      <c r="K297" s="9">
        <f t="shared" si="33"/>
        <v>3.1426542125867707E-2</v>
      </c>
      <c r="L297" s="10">
        <f t="shared" si="34"/>
        <v>3.0553337637684308E-13</v>
      </c>
      <c r="M297" s="1">
        <f t="shared" si="35"/>
        <v>-5.0433492859556104</v>
      </c>
      <c r="N297" s="1">
        <f t="shared" si="36"/>
        <v>71.037371304426188</v>
      </c>
      <c r="P297" s="1">
        <f t="shared" si="37"/>
        <v>71.037371304426188</v>
      </c>
      <c r="Q297" s="1"/>
    </row>
    <row r="298" spans="8:17" x14ac:dyDescent="0.2">
      <c r="H298" s="1">
        <v>294</v>
      </c>
      <c r="I298" s="9">
        <f t="shared" si="31"/>
        <v>1375.7198246176154</v>
      </c>
      <c r="J298" s="1">
        <f t="shared" si="32"/>
        <v>0.18008130393402247</v>
      </c>
      <c r="K298" s="9">
        <f t="shared" si="33"/>
        <v>3.2341732544508034E-2</v>
      </c>
      <c r="L298" s="10">
        <f t="shared" si="34"/>
        <v>3.0198066269804258E-13</v>
      </c>
      <c r="M298" s="1">
        <f t="shared" si="35"/>
        <v>-5.0669014215644852</v>
      </c>
      <c r="N298" s="1">
        <f t="shared" si="36"/>
        <v>69.687933335517869</v>
      </c>
      <c r="P298" s="1">
        <f t="shared" si="37"/>
        <v>69.687933335517869</v>
      </c>
      <c r="Q298" s="1"/>
    </row>
    <row r="299" spans="8:17" x14ac:dyDescent="0.2">
      <c r="H299" s="1">
        <v>295</v>
      </c>
      <c r="I299" s="9">
        <f t="shared" si="31"/>
        <v>1395.6611697197329</v>
      </c>
      <c r="J299" s="1">
        <f t="shared" si="32"/>
        <v>0.18269161990383542</v>
      </c>
      <c r="K299" s="9">
        <f t="shared" si="33"/>
        <v>3.3283500150366831E-2</v>
      </c>
      <c r="L299" s="10">
        <f t="shared" si="34"/>
        <v>2.8776980798284058E-13</v>
      </c>
      <c r="M299" s="1">
        <f t="shared" si="35"/>
        <v>-5.0898762609711952</v>
      </c>
      <c r="N299" s="1">
        <f t="shared" si="36"/>
        <v>68.371572002522555</v>
      </c>
      <c r="P299" s="1">
        <f t="shared" si="37"/>
        <v>68.371572002522555</v>
      </c>
      <c r="Q299" s="1"/>
    </row>
    <row r="300" spans="8:17" x14ac:dyDescent="0.2">
      <c r="H300" s="1">
        <v>296</v>
      </c>
      <c r="I300" s="9">
        <f t="shared" si="31"/>
        <v>1415.8915687682772</v>
      </c>
      <c r="J300" s="1">
        <f t="shared" si="32"/>
        <v>0.18533977294675613</v>
      </c>
      <c r="K300" s="9">
        <f t="shared" si="33"/>
        <v>3.4252612324335262E-2</v>
      </c>
      <c r="L300" s="10">
        <f t="shared" si="34"/>
        <v>2.8421709430404007E-13</v>
      </c>
      <c r="M300" s="1">
        <f t="shared" si="35"/>
        <v>-5.1122912581684679</v>
      </c>
      <c r="N300" s="1">
        <f t="shared" si="36"/>
        <v>67.087287265321265</v>
      </c>
      <c r="P300" s="1">
        <f t="shared" si="37"/>
        <v>67.087287265321265</v>
      </c>
      <c r="Q300" s="1"/>
    </row>
    <row r="301" spans="8:17" x14ac:dyDescent="0.2">
      <c r="H301" s="1">
        <v>297</v>
      </c>
      <c r="I301" s="9">
        <f t="shared" si="31"/>
        <v>1436.4152116603414</v>
      </c>
      <c r="J301" s="1">
        <f t="shared" si="32"/>
        <v>0.18802631151903149</v>
      </c>
      <c r="K301" s="9">
        <f t="shared" si="33"/>
        <v>3.5249858341823391E-2</v>
      </c>
      <c r="L301" s="10">
        <f t="shared" si="34"/>
        <v>2.7355895326763857E-13</v>
      </c>
      <c r="M301" s="1">
        <f t="shared" si="35"/>
        <v>-5.1341634028780625</v>
      </c>
      <c r="N301" s="1">
        <f t="shared" si="36"/>
        <v>65.834105684562076</v>
      </c>
      <c r="P301" s="1">
        <f t="shared" si="37"/>
        <v>65.834105684562076</v>
      </c>
      <c r="Q301" s="1"/>
    </row>
    <row r="302" spans="8:17" x14ac:dyDescent="0.2">
      <c r="H302" s="1">
        <v>298</v>
      </c>
      <c r="I302" s="9">
        <f t="shared" si="31"/>
        <v>1457.2363490264568</v>
      </c>
      <c r="J302" s="1">
        <f t="shared" si="32"/>
        <v>0.19075179202689702</v>
      </c>
      <c r="K302" s="9">
        <f t="shared" si="33"/>
        <v>3.6276049981790764E-2</v>
      </c>
      <c r="L302" s="10">
        <f t="shared" si="34"/>
        <v>2.7000623958883807E-13</v>
      </c>
      <c r="M302" s="1">
        <f t="shared" si="35"/>
        <v>-5.1555092135392426</v>
      </c>
      <c r="N302" s="1">
        <f t="shared" si="36"/>
        <v>64.611080823391092</v>
      </c>
      <c r="P302" s="1">
        <f t="shared" si="37"/>
        <v>64.611080823391092</v>
      </c>
      <c r="Q302" s="1"/>
    </row>
    <row r="303" spans="8:17" x14ac:dyDescent="0.2">
      <c r="H303" s="1">
        <v>299</v>
      </c>
      <c r="I303" s="9">
        <f t="shared" si="31"/>
        <v>1478.3592931109192</v>
      </c>
      <c r="J303" s="1">
        <f t="shared" si="32"/>
        <v>0.19351677894181099</v>
      </c>
      <c r="K303" s="9">
        <f t="shared" si="33"/>
        <v>3.7332022151774717E-2</v>
      </c>
      <c r="L303" s="10">
        <f t="shared" si="34"/>
        <v>2.6290081223123707E-13</v>
      </c>
      <c r="M303" s="1">
        <f t="shared" si="35"/>
        <v>-5.1763447336193433</v>
      </c>
      <c r="N303" s="1">
        <f t="shared" si="36"/>
        <v>63.417293458841243</v>
      </c>
      <c r="P303" s="1">
        <f t="shared" si="37"/>
        <v>63.417293458841243</v>
      </c>
      <c r="Q303" s="1"/>
    </row>
    <row r="304" spans="8:17" x14ac:dyDescent="0.2">
      <c r="H304" s="1">
        <v>300</v>
      </c>
      <c r="I304" s="9">
        <f t="shared" si="31"/>
        <v>1499.7884186649128</v>
      </c>
      <c r="J304" s="1">
        <f t="shared" si="32"/>
        <v>0.19632184491736426</v>
      </c>
      <c r="K304" s="9">
        <f t="shared" si="33"/>
        <v>3.8418633529282216E-2</v>
      </c>
      <c r="L304" s="10">
        <f t="shared" si="34"/>
        <v>2.5224267119483557E-13</v>
      </c>
      <c r="M304" s="1">
        <f t="shared" si="35"/>
        <v>-5.1966855307877688</v>
      </c>
      <c r="N304" s="1">
        <f t="shared" si="36"/>
        <v>62.251851629158807</v>
      </c>
      <c r="P304" s="1">
        <f t="shared" si="37"/>
        <v>62.251851629158807</v>
      </c>
      <c r="Q304" s="1"/>
    </row>
    <row r="305" spans="8:17" x14ac:dyDescent="0.2">
      <c r="H305" s="1">
        <v>301</v>
      </c>
      <c r="I305" s="9">
        <f t="shared" si="31"/>
        <v>1521.5281638525414</v>
      </c>
      <c r="J305" s="1">
        <f t="shared" si="32"/>
        <v>0.19916757090787962</v>
      </c>
      <c r="K305" s="9">
        <f t="shared" si="33"/>
        <v>3.9536767219908543E-2</v>
      </c>
      <c r="L305" s="10">
        <f t="shared" si="34"/>
        <v>2.4868995751603507E-13</v>
      </c>
      <c r="M305" s="1">
        <f t="shared" si="35"/>
        <v>-5.2165466985422375</v>
      </c>
      <c r="N305" s="1">
        <f t="shared" si="36"/>
        <v>61.113890540626414</v>
      </c>
      <c r="P305" s="1">
        <f t="shared" si="37"/>
        <v>61.113890540626414</v>
      </c>
      <c r="Q305" s="1"/>
    </row>
    <row r="306" spans="8:17" x14ac:dyDescent="0.2">
      <c r="H306" s="1">
        <v>302</v>
      </c>
      <c r="I306" s="9">
        <f t="shared" si="31"/>
        <v>1543.5830311700258</v>
      </c>
      <c r="J306" s="1">
        <f t="shared" si="32"/>
        <v>0.20205454628873407</v>
      </c>
      <c r="K306" s="9">
        <f t="shared" si="33"/>
        <v>4.0687331432556872E-2</v>
      </c>
      <c r="L306" s="10">
        <f t="shared" si="34"/>
        <v>2.4513724383723456E-13</v>
      </c>
      <c r="M306" s="1">
        <f t="shared" si="35"/>
        <v>-5.2359428599205113</v>
      </c>
      <c r="N306" s="1">
        <f t="shared" si="36"/>
        <v>60.002572354896699</v>
      </c>
      <c r="P306" s="1">
        <f t="shared" si="37"/>
        <v>60.002572354896699</v>
      </c>
      <c r="Q306" s="1"/>
    </row>
    <row r="307" spans="8:17" x14ac:dyDescent="0.2">
      <c r="H307" s="1">
        <v>303</v>
      </c>
      <c r="I307" s="9">
        <f t="shared" si="31"/>
        <v>1565.9575883782056</v>
      </c>
      <c r="J307" s="1">
        <f t="shared" si="32"/>
        <v>0.20498336897842334</v>
      </c>
      <c r="K307" s="9">
        <f t="shared" si="33"/>
        <v>4.1871260172132149E-2</v>
      </c>
      <c r="L307" s="10">
        <f t="shared" si="34"/>
        <v>2.3447910280083306E-13</v>
      </c>
      <c r="M307" s="1">
        <f t="shared" si="35"/>
        <v>-5.254888172971345</v>
      </c>
      <c r="N307" s="1">
        <f t="shared" si="36"/>
        <v>58.917085875529835</v>
      </c>
      <c r="P307" s="1">
        <f t="shared" si="37"/>
        <v>58.917085875529835</v>
      </c>
      <c r="Q307" s="1"/>
    </row>
    <row r="308" spans="8:17" x14ac:dyDescent="0.2">
      <c r="H308" s="1">
        <v>304</v>
      </c>
      <c r="I308" s="9">
        <f t="shared" si="31"/>
        <v>1588.6564694485639</v>
      </c>
      <c r="J308" s="1">
        <f t="shared" si="32"/>
        <v>0.20795464556239607</v>
      </c>
      <c r="K308" s="9">
        <f t="shared" si="33"/>
        <v>4.3089513950088414E-2</v>
      </c>
      <c r="L308" s="10">
        <f t="shared" si="34"/>
        <v>2.2737367544323206E-13</v>
      </c>
      <c r="M308" s="1">
        <f t="shared" si="35"/>
        <v>-5.2733963376955648</v>
      </c>
      <c r="N308" s="1">
        <f t="shared" si="36"/>
        <v>57.856646150299127</v>
      </c>
      <c r="P308" s="1">
        <f t="shared" si="37"/>
        <v>57.856646150299127</v>
      </c>
      <c r="Q308" s="1"/>
    </row>
    <row r="309" spans="8:17" x14ac:dyDescent="0.2">
      <c r="H309" s="1">
        <v>305</v>
      </c>
      <c r="I309" s="9">
        <f t="shared" si="31"/>
        <v>1611.6843755229643</v>
      </c>
      <c r="J309" s="1">
        <f t="shared" si="32"/>
        <v>0.21096899141868322</v>
      </c>
      <c r="K309" s="9">
        <f t="shared" si="33"/>
        <v>4.4343080513212133E-2</v>
      </c>
      <c r="L309" s="10">
        <f t="shared" si="34"/>
        <v>2.2382096176443156E-13</v>
      </c>
      <c r="M309" s="1">
        <f t="shared" si="35"/>
        <v>-5.2914806042020963</v>
      </c>
      <c r="N309" s="1">
        <f t="shared" si="36"/>
        <v>56.820494003885074</v>
      </c>
      <c r="P309" s="1">
        <f t="shared" si="37"/>
        <v>56.820494003885074</v>
      </c>
      <c r="Q309" s="1"/>
    </row>
    <row r="310" spans="8:17" x14ac:dyDescent="0.2">
      <c r="H310" s="1">
        <v>306</v>
      </c>
      <c r="I310" s="9">
        <f t="shared" si="31"/>
        <v>1635.0460758873007</v>
      </c>
      <c r="J310" s="1">
        <f t="shared" si="32"/>
        <v>0.21402703084534846</v>
      </c>
      <c r="K310" s="9">
        <f t="shared" si="33"/>
        <v>4.5632975591026408E-2</v>
      </c>
      <c r="L310" s="10">
        <f t="shared" si="34"/>
        <v>2.1671553440683056E-13</v>
      </c>
      <c r="M310" s="1">
        <f t="shared" si="35"/>
        <v>-5.3091537818543104</v>
      </c>
      <c r="N310" s="1">
        <f t="shared" si="36"/>
        <v>55.807895513828271</v>
      </c>
      <c r="P310" s="1">
        <f t="shared" si="37"/>
        <v>55.807895513828271</v>
      </c>
      <c r="Q310" s="1"/>
    </row>
    <row r="311" spans="8:17" x14ac:dyDescent="0.2">
      <c r="H311" s="1">
        <v>307</v>
      </c>
      <c r="I311" s="9">
        <f t="shared" si="31"/>
        <v>1658.7464089592575</v>
      </c>
      <c r="J311" s="1">
        <f t="shared" si="32"/>
        <v>0.21712939718978558</v>
      </c>
      <c r="K311" s="9">
        <f t="shared" si="33"/>
        <v>4.6960243662203964E-2</v>
      </c>
      <c r="L311" s="10">
        <f t="shared" si="34"/>
        <v>2.0605739337042905E-13</v>
      </c>
      <c r="M311" s="1">
        <f t="shared" si="35"/>
        <v>-5.3264282492097905</v>
      </c>
      <c r="N311" s="1">
        <f t="shared" si="36"/>
        <v>54.81814144102276</v>
      </c>
      <c r="P311" s="1">
        <f t="shared" si="37"/>
        <v>54.81814144102276</v>
      </c>
      <c r="Q311" s="1"/>
    </row>
    <row r="312" spans="8:17" x14ac:dyDescent="0.2">
      <c r="H312" s="1">
        <v>308</v>
      </c>
      <c r="I312" s="9">
        <f t="shared" si="31"/>
        <v>1682.7902832903906</v>
      </c>
      <c r="J312" s="1">
        <f t="shared" si="32"/>
        <v>0.22027673297989073</v>
      </c>
      <c r="K312" s="9">
        <f t="shared" si="33"/>
        <v>4.8325958740379427E-2</v>
      </c>
      <c r="L312" s="10">
        <f t="shared" si="34"/>
        <v>2.0250467969162855E-13</v>
      </c>
      <c r="M312" s="1">
        <f t="shared" si="35"/>
        <v>-5.3433159645814827</v>
      </c>
      <c r="N312" s="1">
        <f t="shared" si="36"/>
        <v>53.850546624606579</v>
      </c>
      <c r="P312" s="1">
        <f t="shared" si="37"/>
        <v>53.850546624606579</v>
      </c>
      <c r="Q312" s="1"/>
    </row>
    <row r="313" spans="8:17" x14ac:dyDescent="0.2">
      <c r="H313" s="1">
        <v>309</v>
      </c>
      <c r="I313" s="9">
        <f t="shared" si="31"/>
        <v>1707.182678582732</v>
      </c>
      <c r="J313" s="1">
        <f t="shared" si="32"/>
        <v>0.22346969005713568</v>
      </c>
      <c r="K313" s="9">
        <f t="shared" si="33"/>
        <v>4.9731225179752495E-2</v>
      </c>
      <c r="L313" s="10">
        <f t="shared" si="34"/>
        <v>1.9895196601282805E-13</v>
      </c>
      <c r="M313" s="1">
        <f t="shared" si="35"/>
        <v>-5.3598284770704652</v>
      </c>
      <c r="N313" s="1">
        <f t="shared" si="36"/>
        <v>52.904449349830827</v>
      </c>
      <c r="P313" s="1">
        <f t="shared" si="37"/>
        <v>52.904449349830827</v>
      </c>
      <c r="Q313" s="1"/>
    </row>
    <row r="314" spans="8:17" x14ac:dyDescent="0.2">
      <c r="H314" s="1">
        <v>310</v>
      </c>
      <c r="I314" s="9">
        <f t="shared" si="31"/>
        <v>1731.9286467201309</v>
      </c>
      <c r="J314" s="1">
        <f t="shared" si="32"/>
        <v>0.22670892971156981</v>
      </c>
      <c r="K314" s="9">
        <f t="shared" si="33"/>
        <v>5.117717850087522E-2</v>
      </c>
      <c r="L314" s="10">
        <f t="shared" si="34"/>
        <v>1.9184653865522705E-13</v>
      </c>
      <c r="M314" s="1">
        <f t="shared" si="35"/>
        <v>-5.3759769379405125</v>
      </c>
      <c r="N314" s="1">
        <f t="shared" si="36"/>
        <v>51.979210696344921</v>
      </c>
      <c r="P314" s="1">
        <f t="shared" si="37"/>
        <v>51.979210696344921</v>
      </c>
      <c r="Q314" s="1"/>
    </row>
    <row r="315" spans="8:17" x14ac:dyDescent="0.2">
      <c r="H315" s="1">
        <v>311</v>
      </c>
      <c r="I315" s="9">
        <f t="shared" si="31"/>
        <v>1757.0333128145453</v>
      </c>
      <c r="J315" s="1">
        <f t="shared" si="32"/>
        <v>0.22999512281877968</v>
      </c>
      <c r="K315" s="9">
        <f t="shared" si="33"/>
        <v>5.2664986237017951E-2</v>
      </c>
      <c r="L315" s="10">
        <f t="shared" si="34"/>
        <v>1.8829382497642655E-13</v>
      </c>
      <c r="M315" s="1">
        <f t="shared" si="35"/>
        <v>-5.3917721122223545</v>
      </c>
      <c r="N315" s="1">
        <f t="shared" si="36"/>
        <v>51.07421387332181</v>
      </c>
      <c r="P315" s="1">
        <f t="shared" si="37"/>
        <v>51.07421387332181</v>
      </c>
      <c r="Q315" s="1"/>
    </row>
    <row r="316" spans="8:17" x14ac:dyDescent="0.2">
      <c r="H316" s="1">
        <v>312</v>
      </c>
      <c r="I316" s="9">
        <f t="shared" si="31"/>
        <v>1782.5018762674913</v>
      </c>
      <c r="J316" s="1">
        <f t="shared" si="32"/>
        <v>0.23332894997883219</v>
      </c>
      <c r="K316" s="9">
        <f t="shared" si="33"/>
        <v>5.4195848801506886E-2</v>
      </c>
      <c r="L316" s="10">
        <f t="shared" si="34"/>
        <v>1.7763568394002505E-13</v>
      </c>
      <c r="M316" s="1">
        <f t="shared" si="35"/>
        <v>-5.4072243904512867</v>
      </c>
      <c r="N316" s="1">
        <f t="shared" si="36"/>
        <v>50.188863546942116</v>
      </c>
      <c r="P316" s="1">
        <f t="shared" si="37"/>
        <v>50.188863546942116</v>
      </c>
      <c r="Q316" s="1"/>
    </row>
    <row r="317" spans="8:17" x14ac:dyDescent="0.2">
      <c r="H317" s="1">
        <v>313</v>
      </c>
      <c r="I317" s="9">
        <f t="shared" si="31"/>
        <v>1808.3396118469025</v>
      </c>
      <c r="J317" s="1">
        <f t="shared" si="32"/>
        <v>0.23671110165723527</v>
      </c>
      <c r="K317" s="9">
        <f t="shared" si="33"/>
        <v>5.577100037642925E-2</v>
      </c>
      <c r="L317" s="10">
        <f t="shared" si="34"/>
        <v>1.7763568394002505E-13</v>
      </c>
      <c r="M317" s="1">
        <f t="shared" si="35"/>
        <v>-5.4223438004557885</v>
      </c>
      <c r="N317" s="1">
        <f t="shared" si="36"/>
        <v>49.322585164956308</v>
      </c>
      <c r="P317" s="1">
        <f t="shared" si="37"/>
        <v>49.322585164956308</v>
      </c>
      <c r="Q317" s="1"/>
    </row>
    <row r="318" spans="8:17" x14ac:dyDescent="0.2">
      <c r="H318" s="1">
        <v>314</v>
      </c>
      <c r="I318" s="9">
        <f t="shared" si="31"/>
        <v>1834.5518707795591</v>
      </c>
      <c r="J318" s="1">
        <f t="shared" si="32"/>
        <v>0.24014227832793641</v>
      </c>
      <c r="K318" s="9">
        <f t="shared" si="33"/>
        <v>5.7391709823094564E-2</v>
      </c>
      <c r="L318" s="10">
        <f t="shared" si="34"/>
        <v>1.7053025658242404E-13</v>
      </c>
      <c r="M318" s="1">
        <f t="shared" si="35"/>
        <v>-5.4371400191270478</v>
      </c>
      <c r="N318" s="1">
        <f t="shared" si="36"/>
        <v>48.474824282340478</v>
      </c>
      <c r="P318" s="1">
        <f t="shared" si="37"/>
        <v>48.474824282340478</v>
      </c>
      <c r="Q318" s="1"/>
    </row>
    <row r="319" spans="8:17" x14ac:dyDescent="0.2">
      <c r="H319" s="1">
        <v>315</v>
      </c>
      <c r="I319" s="9">
        <f t="shared" si="31"/>
        <v>1861.1440818593994</v>
      </c>
      <c r="J319" s="1">
        <f t="shared" si="32"/>
        <v>0.2436231906184004</v>
      </c>
      <c r="K319" s="9">
        <f t="shared" si="33"/>
        <v>5.9059281614647859E-2</v>
      </c>
      <c r="L319" s="10">
        <f t="shared" si="34"/>
        <v>1.6342482922482304E-13</v>
      </c>
      <c r="M319" s="1">
        <f t="shared" si="35"/>
        <v>-5.4516223841102862</v>
      </c>
      <c r="N319" s="1">
        <f t="shared" si="36"/>
        <v>47.645045891432858</v>
      </c>
      <c r="P319" s="1">
        <f t="shared" si="37"/>
        <v>47.645045891432858</v>
      </c>
      <c r="Q319" s="1"/>
    </row>
    <row r="320" spans="8:17" x14ac:dyDescent="0.2">
      <c r="H320" s="1">
        <v>316</v>
      </c>
      <c r="I320" s="9">
        <f t="shared" si="31"/>
        <v>1888.121752571848</v>
      </c>
      <c r="J320" s="1">
        <f t="shared" si="32"/>
        <v>0.24715455945678344</v>
      </c>
      <c r="K320" s="9">
        <f t="shared" si="33"/>
        <v>6.0775056791216545E-2</v>
      </c>
      <c r="L320" s="10">
        <f t="shared" si="34"/>
        <v>1.5987211554602254E-13</v>
      </c>
      <c r="M320" s="1">
        <f t="shared" si="35"/>
        <v>-5.4657999053682156</v>
      </c>
      <c r="N320" s="1">
        <f t="shared" si="36"/>
        <v>46.83273375939649</v>
      </c>
      <c r="P320" s="1">
        <f t="shared" si="37"/>
        <v>46.83273375939649</v>
      </c>
      <c r="Q320" s="1"/>
    </row>
    <row r="321" spans="8:17" x14ac:dyDescent="0.2">
      <c r="H321" s="1">
        <v>317</v>
      </c>
      <c r="I321" s="9">
        <f t="shared" si="31"/>
        <v>1915.4904702344836</v>
      </c>
      <c r="J321" s="1">
        <f t="shared" si="32"/>
        <v>0.25073711622124634</v>
      </c>
      <c r="K321" s="9">
        <f t="shared" si="33"/>
        <v>6.2540413937980696E-2</v>
      </c>
      <c r="L321" s="10">
        <f t="shared" si="34"/>
        <v>1.5631940186722204E-13</v>
      </c>
      <c r="M321" s="1">
        <f t="shared" si="35"/>
        <v>-5.4796812765754375</v>
      </c>
      <c r="N321" s="1">
        <f t="shared" si="36"/>
        <v>46.03738977536824</v>
      </c>
      <c r="P321" s="1">
        <f t="shared" si="37"/>
        <v>46.03738977536824</v>
      </c>
      <c r="Q321" s="1"/>
    </row>
    <row r="322" spans="8:17" x14ac:dyDescent="0.2">
      <c r="H322" s="1">
        <v>318</v>
      </c>
      <c r="I322" s="9">
        <f t="shared" si="31"/>
        <v>1943.2559031542135</v>
      </c>
      <c r="J322" s="1">
        <f t="shared" si="32"/>
        <v>0.25437160289142813</v>
      </c>
      <c r="K322" s="9">
        <f t="shared" si="33"/>
        <v>6.4356770186541526E-2</v>
      </c>
      <c r="L322" s="10">
        <f t="shared" si="34"/>
        <v>1.4921397450962104E-13</v>
      </c>
      <c r="M322" s="1">
        <f t="shared" si="35"/>
        <v>-5.4932748863098304</v>
      </c>
      <c r="N322" s="1">
        <f t="shared" si="36"/>
        <v>45.258533309239567</v>
      </c>
      <c r="P322" s="1">
        <f t="shared" si="37"/>
        <v>45.258533309239567</v>
      </c>
      <c r="Q322" s="1"/>
    </row>
    <row r="323" spans="8:17" x14ac:dyDescent="0.2">
      <c r="H323" s="1">
        <v>319</v>
      </c>
      <c r="I323" s="9">
        <f t="shared" si="31"/>
        <v>1971.4238018012334</v>
      </c>
      <c r="J323" s="1">
        <f t="shared" si="32"/>
        <v>0.25805877220211731</v>
      </c>
      <c r="K323" s="9">
        <f t="shared" si="33"/>
        <v>6.6225582239964664E-2</v>
      </c>
      <c r="L323" s="10">
        <f t="shared" si="34"/>
        <v>1.4210854715202004E-13</v>
      </c>
      <c r="M323" s="1">
        <f t="shared" si="35"/>
        <v>-5.5065888290134639</v>
      </c>
      <c r="N323" s="1">
        <f t="shared" si="36"/>
        <v>44.495700583642417</v>
      </c>
      <c r="P323" s="1">
        <f t="shared" si="37"/>
        <v>44.495700583642417</v>
      </c>
      <c r="Q323" s="1"/>
    </row>
    <row r="324" spans="8:17" x14ac:dyDescent="0.2">
      <c r="H324" s="1">
        <v>320</v>
      </c>
      <c r="I324" s="9">
        <f t="shared" ref="I324:I387" si="38">20*10^(H324/160)</f>
        <v>2000</v>
      </c>
      <c r="J324" s="1">
        <f t="shared" ref="J324:J387" si="39">2*PI()*I324/$B$6</f>
        <v>0.26179938779914941</v>
      </c>
      <c r="K324" s="9">
        <f t="shared" ref="K324:K387" si="40">4*SIN(J324/2)^2</f>
        <v>6.8148347421863403E-2</v>
      </c>
      <c r="L324" s="10">
        <f t="shared" ref="L324:L387" si="41">10*LOG10(($B$15+$B$16+$B$17)^2 + ( $B$15*$B$17*K324 - ($B$16*($B$15+$B$17) + 4*$B$15*$B$17) )*K324 )  - 10*LOG10( (1+$Z$2+$Z$3)^2 + ( 1*$Z$3*K324 - ($Z$2*(1+$Z$3) + 4*1*$Z$3) )*K324)</f>
        <v>1.4210854715202004E-13</v>
      </c>
      <c r="M324" s="1">
        <f t="shared" ref="M324:M387" si="42">ATAN2( ( $Z$1+$Z$2*$AB$2+$Z$3*$AB$3+ ($Z$1*$AB$2+$Z$2*(1+$AB$3)+$Z$3*$AB$2)*COS(J324)+ ($Z$1*$AB$3+$Z$3)*COS(2*J324) ) / ( 1+$AB$2*$AB$2+$AB$3*$AB$3+ 2* ( ($AB$2+$AB$2*$AB$3)*COS(J324)+ $AB$3*COS(2*J324) ) ),( ($Z$2-$Z$1*$AB$2+$Z$3*$AB$2-$Z$2*$AB$3+ 2*(-$Z$1*$AB$3+$Z$3)*COS(J324) )*SIN(J324) / ( 1+$AB$2*$AB$2+$AB$3*$AB$3+ 2*($AB$2 + $AB$2*$AB$3)*COS(J324)+ 2*$AB$3*COS(2*J324) ) ))*2</f>
        <v>-5.5196309157010388</v>
      </c>
      <c r="N324" s="1">
        <f t="shared" ref="N324:N387" si="43">DEGREES(M324)+360</f>
        <v>43.748444060400573</v>
      </c>
      <c r="P324" s="1">
        <f t="shared" ref="P324:P387" si="44">IF(N324&gt;180,N324-360,N324)</f>
        <v>43.748444060400573</v>
      </c>
      <c r="Q324" s="1"/>
    </row>
    <row r="325" spans="8:17" x14ac:dyDescent="0.2">
      <c r="H325" s="1">
        <v>321</v>
      </c>
      <c r="I325" s="9">
        <f t="shared" si="38"/>
        <v>2028.9904161374729</v>
      </c>
      <c r="J325" s="1">
        <f t="shared" si="39"/>
        <v>0.26559422439756591</v>
      </c>
      <c r="K325" s="9">
        <f t="shared" si="40"/>
        <v>7.0126604749882193E-2</v>
      </c>
      <c r="L325" s="10">
        <f t="shared" si="41"/>
        <v>1.3500311979441904E-13</v>
      </c>
      <c r="M325" s="1">
        <f t="shared" si="42"/>
        <v>-5.5324086843987752</v>
      </c>
      <c r="N325" s="1">
        <f t="shared" si="43"/>
        <v>43.016331842425927</v>
      </c>
      <c r="P325" s="1">
        <f t="shared" si="44"/>
        <v>43.016331842425927</v>
      </c>
      <c r="Q325" s="1"/>
    </row>
    <row r="326" spans="8:17" x14ac:dyDescent="0.2">
      <c r="H326" s="1">
        <v>322</v>
      </c>
      <c r="I326" s="9">
        <f t="shared" si="38"/>
        <v>2058.4010543888589</v>
      </c>
      <c r="J326" s="1">
        <f t="shared" si="39"/>
        <v>0.26944406794206344</v>
      </c>
      <c r="K326" s="9">
        <f t="shared" si="40"/>
        <v>7.2161936033927856E-2</v>
      </c>
      <c r="L326" s="10">
        <f t="shared" si="41"/>
        <v>1.3855583347321954E-13</v>
      </c>
      <c r="M326" s="1">
        <f t="shared" si="42"/>
        <v>-5.5449294103007221</v>
      </c>
      <c r="N326" s="1">
        <f t="shared" si="43"/>
        <v>42.298947091804223</v>
      </c>
      <c r="P326" s="1">
        <f t="shared" si="44"/>
        <v>42.298947091804223</v>
      </c>
      <c r="Q326" s="1"/>
    </row>
    <row r="327" spans="8:17" x14ac:dyDescent="0.2">
      <c r="H327" s="1">
        <v>323</v>
      </c>
      <c r="I327" s="9">
        <f t="shared" si="38"/>
        <v>2088.2380059611291</v>
      </c>
      <c r="J327" s="1">
        <f t="shared" si="39"/>
        <v>0.27334971576977007</v>
      </c>
      <c r="K327" s="9">
        <f t="shared" si="40"/>
        <v>7.4255966999489498E-2</v>
      </c>
      <c r="L327" s="10">
        <f t="shared" si="41"/>
        <v>1.2789769243681803E-13</v>
      </c>
      <c r="M327" s="1">
        <f t="shared" si="42"/>
        <v>-5.5572001156331901</v>
      </c>
      <c r="N327" s="1">
        <f t="shared" si="43"/>
        <v>41.595887464605141</v>
      </c>
      <c r="P327" s="1">
        <f t="shared" si="44"/>
        <v>41.595887464605141</v>
      </c>
      <c r="Q327" s="1"/>
    </row>
    <row r="328" spans="8:17" x14ac:dyDescent="0.2">
      <c r="H328" s="1">
        <v>324</v>
      </c>
      <c r="I328" s="9">
        <f t="shared" si="38"/>
        <v>2118.5074503545779</v>
      </c>
      <c r="J328" s="1">
        <f t="shared" si="39"/>
        <v>0.27731197677538272</v>
      </c>
      <c r="K328" s="9">
        <f t="shared" si="40"/>
        <v>7.6410368436373208E-2</v>
      </c>
      <c r="L328" s="10">
        <f t="shared" si="41"/>
        <v>1.2434497875801753E-13</v>
      </c>
      <c r="M328" s="1">
        <f t="shared" si="42"/>
        <v>-5.5692275792209722</v>
      </c>
      <c r="N328" s="1">
        <f t="shared" si="43"/>
        <v>40.906764562777937</v>
      </c>
      <c r="P328" s="1">
        <f t="shared" si="44"/>
        <v>40.906764562777937</v>
      </c>
      <c r="Q328" s="1"/>
    </row>
    <row r="329" spans="8:17" x14ac:dyDescent="0.2">
      <c r="H329" s="1">
        <v>325</v>
      </c>
      <c r="I329" s="9">
        <f t="shared" si="38"/>
        <v>2149.2156566426356</v>
      </c>
      <c r="J329" s="1">
        <f t="shared" si="39"/>
        <v>0.28133167157869443</v>
      </c>
      <c r="K329" s="9">
        <f t="shared" si="40"/>
        <v>7.8626857373162024E-2</v>
      </c>
      <c r="L329" s="10">
        <f t="shared" si="41"/>
        <v>1.2079226507921703E-13</v>
      </c>
      <c r="M329" s="1">
        <f t="shared" si="42"/>
        <v>-5.5810183457517075</v>
      </c>
      <c r="N329" s="1">
        <f t="shared" si="43"/>
        <v>40.231203403342704</v>
      </c>
      <c r="P329" s="1">
        <f t="shared" si="44"/>
        <v>40.231203403342704</v>
      </c>
      <c r="Q329" s="1"/>
    </row>
    <row r="330" spans="8:17" x14ac:dyDescent="0.2">
      <c r="H330" s="1">
        <v>326</v>
      </c>
      <c r="I330" s="9">
        <f t="shared" si="38"/>
        <v>2180.3689847702576</v>
      </c>
      <c r="J330" s="1">
        <f t="shared" si="39"/>
        <v>0.28540963269455322</v>
      </c>
      <c r="K330" s="9">
        <f t="shared" si="40"/>
        <v>8.0907198277701625E-2</v>
      </c>
      <c r="L330" s="10">
        <f t="shared" si="41"/>
        <v>1.2079226507921703E-13</v>
      </c>
      <c r="M330" s="1">
        <f t="shared" si="42"/>
        <v>-5.592578734736998</v>
      </c>
      <c r="N330" s="1">
        <f t="shared" si="43"/>
        <v>39.568841904956059</v>
      </c>
      <c r="P330" s="1">
        <f t="shared" si="44"/>
        <v>39.568841904956059</v>
      </c>
      <c r="Q330" s="1"/>
    </row>
    <row r="331" spans="8:17" x14ac:dyDescent="0.2">
      <c r="H331" s="1">
        <v>327</v>
      </c>
      <c r="I331" s="9">
        <f t="shared" si="38"/>
        <v>2211.9738868711211</v>
      </c>
      <c r="J331" s="1">
        <f t="shared" si="39"/>
        <v>0.28954670470528227</v>
      </c>
      <c r="K331" s="9">
        <f t="shared" si="40"/>
        <v>8.3253204283888854E-2</v>
      </c>
      <c r="L331" s="10">
        <f t="shared" si="41"/>
        <v>1.1723955140041653E-13</v>
      </c>
      <c r="M331" s="1">
        <f t="shared" si="42"/>
        <v>-5.6039148491707405</v>
      </c>
      <c r="N331" s="1">
        <f t="shared" si="43"/>
        <v>38.91933039182527</v>
      </c>
      <c r="P331" s="1">
        <f t="shared" si="44"/>
        <v>38.91933039182527</v>
      </c>
      <c r="Q331" s="1"/>
    </row>
    <row r="332" spans="8:17" x14ac:dyDescent="0.2">
      <c r="H332" s="1">
        <v>328</v>
      </c>
      <c r="I332" s="9">
        <f t="shared" si="38"/>
        <v>2244.0369086039268</v>
      </c>
      <c r="J332" s="1">
        <f t="shared" si="39"/>
        <v>0.29374374443560197</v>
      </c>
      <c r="K332" s="9">
        <f t="shared" si="40"/>
        <v>8.5666738445025814E-2</v>
      </c>
      <c r="L332" s="10">
        <f t="shared" si="41"/>
        <v>1.1013412404281553E-13</v>
      </c>
      <c r="M332" s="1">
        <f t="shared" si="42"/>
        <v>-5.6150325838867552</v>
      </c>
      <c r="N332" s="1">
        <f t="shared" si="43"/>
        <v>38.282331114851559</v>
      </c>
      <c r="P332" s="1">
        <f t="shared" si="44"/>
        <v>38.282331114851559</v>
      </c>
      <c r="Q332" s="1"/>
    </row>
    <row r="333" spans="8:17" x14ac:dyDescent="0.2">
      <c r="H333" s="1">
        <v>329</v>
      </c>
      <c r="I333" s="9">
        <f t="shared" si="38"/>
        <v>2276.5646905080639</v>
      </c>
      <c r="J333" s="1">
        <f t="shared" si="39"/>
        <v>0.2980016211300856</v>
      </c>
      <c r="K333" s="9">
        <f t="shared" si="40"/>
        <v>8.814971501397606E-2</v>
      </c>
      <c r="L333" s="10">
        <f t="shared" si="41"/>
        <v>1.0658141036401503E-13</v>
      </c>
      <c r="M333" s="1">
        <f t="shared" si="42"/>
        <v>-5.62593763361913</v>
      </c>
      <c r="N333" s="1">
        <f t="shared" si="43"/>
        <v>37.657517789806207</v>
      </c>
      <c r="P333" s="1">
        <f t="shared" si="44"/>
        <v>37.657517789806207</v>
      </c>
      <c r="Q333" s="1"/>
    </row>
    <row r="334" spans="8:17" x14ac:dyDescent="0.2">
      <c r="H334" s="1">
        <v>330</v>
      </c>
      <c r="I334" s="9">
        <f t="shared" si="38"/>
        <v>2309.563969378918</v>
      </c>
      <c r="J334" s="1">
        <f t="shared" si="39"/>
        <v>0.30232121663318712</v>
      </c>
      <c r="K334" s="9">
        <f t="shared" si="40"/>
        <v>9.0704100750338801E-2</v>
      </c>
      <c r="L334" s="10">
        <f t="shared" si="41"/>
        <v>9.9475983006414026E-14</v>
      </c>
      <c r="M334" s="1">
        <f t="shared" si="42"/>
        <v>-5.6366355007697733</v>
      </c>
      <c r="N334" s="1">
        <f t="shared" si="43"/>
        <v>37.044575152282732</v>
      </c>
      <c r="P334" s="1">
        <f t="shared" si="44"/>
        <v>37.044575152282732</v>
      </c>
      <c r="Q334" s="1"/>
    </row>
    <row r="335" spans="8:17" x14ac:dyDescent="0.2">
      <c r="H335" s="1">
        <v>331</v>
      </c>
      <c r="I335" s="9">
        <f t="shared" si="38"/>
        <v>2343.0415796631214</v>
      </c>
      <c r="J335" s="1">
        <f t="shared" si="39"/>
        <v>0.30670342557187857</v>
      </c>
      <c r="K335" s="9">
        <f t="shared" si="40"/>
        <v>9.3331916254830116E-2</v>
      </c>
      <c r="L335" s="10">
        <f t="shared" si="41"/>
        <v>1.0302869668521453E-13</v>
      </c>
      <c r="M335" s="1">
        <f t="shared" si="42"/>
        <v>-5.647131502888584</v>
      </c>
      <c r="N335" s="1">
        <f t="shared" si="43"/>
        <v>36.443198529114454</v>
      </c>
      <c r="P335" s="1">
        <f t="shared" si="44"/>
        <v>36.443198529114454</v>
      </c>
      <c r="Q335" s="1"/>
    </row>
    <row r="336" spans="8:17" x14ac:dyDescent="0.2">
      <c r="H336" s="1">
        <v>332</v>
      </c>
      <c r="I336" s="9">
        <f t="shared" si="38"/>
        <v>2377.0044548740384</v>
      </c>
      <c r="J336" s="1">
        <f t="shared" si="39"/>
        <v>0.31114915554093708</v>
      </c>
      <c r="K336" s="9">
        <f t="shared" si="40"/>
        <v>9.6035237331032489E-2</v>
      </c>
      <c r="L336" s="10">
        <f t="shared" si="41"/>
        <v>9.2370555648813024E-14</v>
      </c>
      <c r="M336" s="1">
        <f t="shared" si="42"/>
        <v>-5.6574307798723815</v>
      </c>
      <c r="N336" s="1">
        <f t="shared" si="43"/>
        <v>35.85309342590665</v>
      </c>
      <c r="P336" s="1">
        <f t="shared" si="44"/>
        <v>35.85309342590665</v>
      </c>
      <c r="Q336" s="1"/>
    </row>
    <row r="337" spans="8:17" x14ac:dyDescent="0.2">
      <c r="H337" s="1">
        <v>333</v>
      </c>
      <c r="I337" s="9">
        <f t="shared" si="38"/>
        <v>2411.4596290277477</v>
      </c>
      <c r="J337" s="1">
        <f t="shared" si="39"/>
        <v>0.31565932729091417</v>
      </c>
      <c r="K337" s="9">
        <f t="shared" si="40"/>
        <v>9.8816196374637622E-2</v>
      </c>
      <c r="L337" s="10">
        <f t="shared" si="41"/>
        <v>9.5923269327613525E-14</v>
      </c>
      <c r="M337" s="1">
        <f t="shared" si="42"/>
        <v>-5.667538300889289</v>
      </c>
      <c r="N337" s="1">
        <f t="shared" si="43"/>
        <v>35.273975130298084</v>
      </c>
      <c r="P337" s="1">
        <f t="shared" si="44"/>
        <v>35.273975130298084</v>
      </c>
      <c r="Q337" s="1"/>
    </row>
    <row r="338" spans="8:17" x14ac:dyDescent="0.2">
      <c r="H338" s="1">
        <v>334</v>
      </c>
      <c r="I338" s="9">
        <f t="shared" si="38"/>
        <v>2446.4142380998642</v>
      </c>
      <c r="J338" s="1">
        <f t="shared" si="39"/>
        <v>0.32023487491883351</v>
      </c>
      <c r="K338" s="9">
        <f t="shared" si="40"/>
        <v>0.10167698379028133</v>
      </c>
      <c r="L338" s="10">
        <f t="shared" si="41"/>
        <v>9.2370555648813024E-14</v>
      </c>
      <c r="M338" s="1">
        <f t="shared" si="42"/>
        <v>-5.6774588710357348</v>
      </c>
      <c r="N338" s="1">
        <f t="shared" si="43"/>
        <v>34.705568330543258</v>
      </c>
      <c r="P338" s="1">
        <f t="shared" si="44"/>
        <v>34.705568330543258</v>
      </c>
      <c r="Q338" s="1"/>
    </row>
    <row r="339" spans="8:17" x14ac:dyDescent="0.2">
      <c r="H339" s="1">
        <v>335</v>
      </c>
      <c r="I339" s="9">
        <f t="shared" si="38"/>
        <v>2481.8755215034403</v>
      </c>
      <c r="J339" s="1">
        <f t="shared" si="39"/>
        <v>0.32487674606164768</v>
      </c>
      <c r="K339" s="9">
        <f t="shared" si="40"/>
        <v>0.10461984943602068</v>
      </c>
      <c r="L339" s="10">
        <f t="shared" si="41"/>
        <v>8.8817841970012523E-14</v>
      </c>
      <c r="M339" s="1">
        <f t="shared" si="42"/>
        <v>-5.6871971377335528</v>
      </c>
      <c r="N339" s="1">
        <f t="shared" si="43"/>
        <v>34.147606748985481</v>
      </c>
      <c r="P339" s="1">
        <f t="shared" si="44"/>
        <v>34.147606748985481</v>
      </c>
      <c r="Q339" s="1"/>
    </row>
    <row r="340" spans="8:17" x14ac:dyDescent="0.2">
      <c r="H340" s="1">
        <v>336</v>
      </c>
      <c r="I340" s="9">
        <f t="shared" si="38"/>
        <v>2517.8508235883355</v>
      </c>
      <c r="J340" s="1">
        <f t="shared" si="39"/>
        <v>0.32958590209250521</v>
      </c>
      <c r="K340" s="9">
        <f t="shared" si="40"/>
        <v>0.10764710409547623</v>
      </c>
      <c r="L340" s="10">
        <f t="shared" si="41"/>
        <v>8.5265128291212022E-14</v>
      </c>
      <c r="M340" s="1">
        <f t="shared" si="42"/>
        <v>-5.6967575968749085</v>
      </c>
      <c r="N340" s="1">
        <f t="shared" si="43"/>
        <v>33.599832789978507</v>
      </c>
      <c r="P340" s="1">
        <f t="shared" si="44"/>
        <v>33.599832789978507</v>
      </c>
      <c r="Q340" s="1"/>
    </row>
    <row r="341" spans="8:17" x14ac:dyDescent="0.2">
      <c r="H341" s="1">
        <v>337</v>
      </c>
      <c r="I341" s="9">
        <f t="shared" si="38"/>
        <v>2554.3475951622891</v>
      </c>
      <c r="J341" s="1">
        <f t="shared" si="39"/>
        <v>0.33436331831985844</v>
      </c>
      <c r="K341" s="9">
        <f t="shared" si="40"/>
        <v>0.11076112097760361</v>
      </c>
      <c r="L341" s="10">
        <f t="shared" si="41"/>
        <v>8.5265128291212022E-14</v>
      </c>
      <c r="M341" s="1">
        <f t="shared" si="42"/>
        <v>-5.7061445987229487</v>
      </c>
      <c r="N341" s="1">
        <f t="shared" si="43"/>
        <v>33.061997201804331</v>
      </c>
      <c r="P341" s="1">
        <f t="shared" si="44"/>
        <v>33.061997201804331</v>
      </c>
      <c r="Q341" s="1"/>
    </row>
    <row r="342" spans="8:17" x14ac:dyDescent="0.2">
      <c r="H342" s="1">
        <v>338</v>
      </c>
      <c r="I342" s="9">
        <f t="shared" si="38"/>
        <v>2591.3733950340393</v>
      </c>
      <c r="J342" s="1">
        <f t="shared" si="39"/>
        <v>0.33920998418945747</v>
      </c>
      <c r="K342" s="9">
        <f t="shared" si="40"/>
        <v>0.11396433724401903</v>
      </c>
      <c r="L342" s="10">
        <f t="shared" si="41"/>
        <v>8.1712414612411521E-14</v>
      </c>
      <c r="M342" s="1">
        <f t="shared" si="42"/>
        <v>-5.7153623535761078</v>
      </c>
      <c r="N342" s="1">
        <f t="shared" si="43"/>
        <v>32.533858752132062</v>
      </c>
      <c r="P342" s="1">
        <f t="shared" si="44"/>
        <v>32.533858752132062</v>
      </c>
      <c r="Q342" s="1"/>
    </row>
    <row r="343" spans="8:17" x14ac:dyDescent="0.2">
      <c r="H343" s="1">
        <v>339</v>
      </c>
      <c r="I343" s="9">
        <f t="shared" si="38"/>
        <v>2628.9358915788448</v>
      </c>
      <c r="J343" s="1">
        <f t="shared" si="39"/>
        <v>0.34412690348927633</v>
      </c>
      <c r="K343" s="9">
        <f t="shared" si="40"/>
        <v>0.11725925556375248</v>
      </c>
      <c r="L343" s="10">
        <f t="shared" si="41"/>
        <v>7.460698725481052E-14</v>
      </c>
      <c r="M343" s="1">
        <f t="shared" si="42"/>
        <v>-5.7244149372041235</v>
      </c>
      <c r="N343" s="1">
        <f t="shared" si="43"/>
        <v>32.015183916557532</v>
      </c>
      <c r="P343" s="1">
        <f t="shared" si="44"/>
        <v>32.015183916557532</v>
      </c>
      <c r="Q343" s="1"/>
    </row>
    <row r="344" spans="8:17" x14ac:dyDescent="0.2">
      <c r="H344" s="1">
        <v>340</v>
      </c>
      <c r="I344" s="9">
        <f t="shared" si="38"/>
        <v>2667.0428643266487</v>
      </c>
      <c r="J344" s="1">
        <f t="shared" si="39"/>
        <v>0.3491150945574033</v>
      </c>
      <c r="K344" s="9">
        <f t="shared" si="40"/>
        <v>0.12064844569523396</v>
      </c>
      <c r="L344" s="10">
        <f t="shared" si="41"/>
        <v>7.460698725481052E-14</v>
      </c>
      <c r="M344" s="1">
        <f t="shared" si="42"/>
        <v>-5.7333062960636765</v>
      </c>
      <c r="N344" s="1">
        <f t="shared" si="43"/>
        <v>31.505746579768925</v>
      </c>
      <c r="P344" s="1">
        <f t="shared" si="44"/>
        <v>31.505746579768925</v>
      </c>
      <c r="Q344" s="1"/>
    </row>
    <row r="345" spans="8:17" x14ac:dyDescent="0.2">
      <c r="H345" s="1">
        <v>341</v>
      </c>
      <c r="I345" s="9">
        <f t="shared" si="38"/>
        <v>2705.7022055733032</v>
      </c>
      <c r="J345" s="1">
        <f t="shared" si="39"/>
        <v>0.35417559049294961</v>
      </c>
      <c r="K345" s="9">
        <f t="shared" si="40"/>
        <v>0.1241345460952728</v>
      </c>
      <c r="L345" s="10">
        <f t="shared" si="41"/>
        <v>7.460698725481052E-14</v>
      </c>
      <c r="M345" s="1">
        <f t="shared" si="42"/>
        <v>-5.7420402523016136</v>
      </c>
      <c r="N345" s="1">
        <f t="shared" si="43"/>
        <v>31.005327748883133</v>
      </c>
      <c r="P345" s="1">
        <f t="shared" si="44"/>
        <v>31.005327748883133</v>
      </c>
      <c r="Q345" s="1"/>
    </row>
    <row r="346" spans="8:17" x14ac:dyDescent="0.2">
      <c r="H346" s="1">
        <v>342</v>
      </c>
      <c r="I346" s="9">
        <f t="shared" si="38"/>
        <v>2744.9219220151263</v>
      </c>
      <c r="J346" s="1">
        <f t="shared" si="39"/>
        <v>0.35930943937001236</v>
      </c>
      <c r="K346" s="9">
        <f t="shared" si="40"/>
        <v>0.12772026555471064</v>
      </c>
      <c r="L346" s="10">
        <f t="shared" si="41"/>
        <v>7.1054273576010019E-14</v>
      </c>
      <c r="M346" s="1">
        <f t="shared" si="42"/>
        <v>-5.750620508553542</v>
      </c>
      <c r="N346" s="1">
        <f t="shared" si="43"/>
        <v>30.513715278506936</v>
      </c>
      <c r="P346" s="1">
        <f t="shared" si="44"/>
        <v>30.513715278506936</v>
      </c>
      <c r="Q346" s="1"/>
    </row>
    <row r="347" spans="8:17" x14ac:dyDescent="0.2">
      <c r="H347" s="1">
        <v>343</v>
      </c>
      <c r="I347" s="9">
        <f t="shared" si="38"/>
        <v>2784.7101364071682</v>
      </c>
      <c r="J347" s="1">
        <f t="shared" si="39"/>
        <v>0.36451770445474124</v>
      </c>
      <c r="K347" s="9">
        <f t="shared" si="40"/>
        <v>0.13140838486036635</v>
      </c>
      <c r="L347" s="10">
        <f t="shared" si="41"/>
        <v>6.7501559897209518E-14</v>
      </c>
      <c r="M347" s="1">
        <f t="shared" si="42"/>
        <v>-5.7590506525454934</v>
      </c>
      <c r="N347" s="1">
        <f t="shared" si="43"/>
        <v>30.030703607080511</v>
      </c>
      <c r="P347" s="1">
        <f t="shared" si="44"/>
        <v>30.030703607080511</v>
      </c>
      <c r="Q347" s="1"/>
    </row>
    <row r="348" spans="8:17" x14ac:dyDescent="0.2">
      <c r="H348" s="1">
        <v>344</v>
      </c>
      <c r="I348" s="9">
        <f t="shared" si="38"/>
        <v>2825.0750892455085</v>
      </c>
      <c r="J348" s="1">
        <f t="shared" si="39"/>
        <v>0.36980146442555079</v>
      </c>
      <c r="K348" s="9">
        <f t="shared" si="40"/>
        <v>0.13520175848280824</v>
      </c>
      <c r="L348" s="10">
        <f t="shared" si="41"/>
        <v>6.3948846218409017E-14</v>
      </c>
      <c r="M348" s="1">
        <f t="shared" si="42"/>
        <v>-5.7673341615061888</v>
      </c>
      <c r="N348" s="1">
        <f t="shared" si="43"/>
        <v>29.556093504073885</v>
      </c>
      <c r="P348" s="1">
        <f t="shared" si="44"/>
        <v>29.556093504073885</v>
      </c>
      <c r="Q348" s="1"/>
    </row>
    <row r="349" spans="8:17" x14ac:dyDescent="0.2">
      <c r="H349" s="1">
        <v>345</v>
      </c>
      <c r="I349" s="9">
        <f t="shared" si="38"/>
        <v>2866.0251404739274</v>
      </c>
      <c r="J349" s="1">
        <f t="shared" si="39"/>
        <v>0.37516181359652273</v>
      </c>
      <c r="K349" s="9">
        <f t="shared" si="40"/>
        <v>0.13910331628940847</v>
      </c>
      <c r="L349" s="10">
        <f t="shared" si="41"/>
        <v>6.3948846218409017E-14</v>
      </c>
      <c r="M349" s="1">
        <f t="shared" si="42"/>
        <v>-5.7754744063972741</v>
      </c>
      <c r="N349" s="1">
        <f t="shared" si="43"/>
        <v>29.089691827611773</v>
      </c>
      <c r="P349" s="1">
        <f t="shared" si="44"/>
        <v>29.089691827611773</v>
      </c>
      <c r="Q349" s="1"/>
    </row>
    <row r="350" spans="8:17" x14ac:dyDescent="0.2">
      <c r="H350" s="1">
        <v>346</v>
      </c>
      <c r="I350" s="9">
        <f t="shared" si="38"/>
        <v>2907.5687712153258</v>
      </c>
      <c r="J350" s="1">
        <f t="shared" si="39"/>
        <v>0.38059986214404878</v>
      </c>
      <c r="K350" s="9">
        <f t="shared" si="40"/>
        <v>0.14311606528204904</v>
      </c>
      <c r="L350" s="10">
        <f t="shared" si="41"/>
        <v>6.0396132539608516E-14</v>
      </c>
      <c r="M350" s="1">
        <f t="shared" si="42"/>
        <v>-5.7834746559687122</v>
      </c>
      <c r="N350" s="1">
        <f t="shared" si="43"/>
        <v>28.631311292117005</v>
      </c>
      <c r="P350" s="1">
        <f t="shared" si="44"/>
        <v>28.631311292117005</v>
      </c>
      <c r="Q350" s="1"/>
    </row>
    <row r="351" spans="8:17" x14ac:dyDescent="0.2">
      <c r="H351" s="1">
        <v>347</v>
      </c>
      <c r="I351" s="9">
        <f t="shared" si="38"/>
        <v>2949.7145855282506</v>
      </c>
      <c r="J351" s="1">
        <f t="shared" si="39"/>
        <v>0.38611673633675891</v>
      </c>
      <c r="K351" s="9">
        <f t="shared" si="40"/>
        <v>0.14724309135874905</v>
      </c>
      <c r="L351" s="10">
        <f t="shared" si="41"/>
        <v>6.0396132539608516E-14</v>
      </c>
      <c r="M351" s="1">
        <f t="shared" si="42"/>
        <v>-5.7913380806463239</v>
      </c>
      <c r="N351" s="1">
        <f t="shared" si="43"/>
        <v>28.180770245570841</v>
      </c>
      <c r="P351" s="1">
        <f t="shared" si="44"/>
        <v>28.180770245570841</v>
      </c>
      <c r="Q351" s="1"/>
    </row>
    <row r="352" spans="8:17" x14ac:dyDescent="0.2">
      <c r="H352" s="1">
        <v>348</v>
      </c>
      <c r="I352" s="9">
        <f t="shared" si="38"/>
        <v>2992.4713121888658</v>
      </c>
      <c r="J352" s="1">
        <f t="shared" si="39"/>
        <v>0.39171357876878121</v>
      </c>
      <c r="K352" s="9">
        <f t="shared" si="40"/>
        <v>0.15148756109838152</v>
      </c>
      <c r="L352" s="10">
        <f t="shared" si="41"/>
        <v>5.3290705182007514E-14</v>
      </c>
      <c r="M352" s="1">
        <f t="shared" si="42"/>
        <v>-5.7990677562582702</v>
      </c>
      <c r="N352" s="1">
        <f t="shared" si="43"/>
        <v>27.737892456001134</v>
      </c>
      <c r="P352" s="1">
        <f t="shared" si="44"/>
        <v>27.737892456001134</v>
      </c>
      <c r="Q352" s="1"/>
    </row>
    <row r="353" spans="8:17" x14ac:dyDescent="0.2">
      <c r="H353" s="1">
        <v>349</v>
      </c>
      <c r="I353" s="9">
        <f t="shared" si="38"/>
        <v>3035.8478064987694</v>
      </c>
      <c r="J353" s="1">
        <f t="shared" si="39"/>
        <v>0.3973915485963842</v>
      </c>
      <c r="K353" s="9">
        <f t="shared" si="40"/>
        <v>0.15585272356754101</v>
      </c>
      <c r="L353" s="10">
        <f t="shared" si="41"/>
        <v>5.6843418860808015E-14</v>
      </c>
      <c r="M353" s="1">
        <f t="shared" si="42"/>
        <v>-5.8066666676070469</v>
      </c>
      <c r="N353" s="1">
        <f t="shared" si="43"/>
        <v>27.302506906822146</v>
      </c>
      <c r="P353" s="1">
        <f t="shared" si="44"/>
        <v>27.302506906822146</v>
      </c>
      <c r="Q353" s="1"/>
    </row>
    <row r="354" spans="8:17" x14ac:dyDescent="0.2">
      <c r="H354" s="1">
        <v>350</v>
      </c>
      <c r="I354" s="9">
        <f t="shared" si="38"/>
        <v>3079.8530521189855</v>
      </c>
      <c r="J354" s="1">
        <f t="shared" si="39"/>
        <v>0.40315182177804609</v>
      </c>
      <c r="K354" s="9">
        <f t="shared" si="40"/>
        <v>0.16034191214850094</v>
      </c>
      <c r="L354" s="10">
        <f t="shared" si="41"/>
        <v>5.3290705182007514E-14</v>
      </c>
      <c r="M354" s="1">
        <f t="shared" si="42"/>
        <v>-5.8141377118933688</v>
      </c>
      <c r="N354" s="1">
        <f t="shared" si="43"/>
        <v>26.874447600660574</v>
      </c>
      <c r="P354" s="1">
        <f t="shared" si="44"/>
        <v>26.874447600660574</v>
      </c>
      <c r="Q354" s="1"/>
    </row>
    <row r="355" spans="8:17" x14ac:dyDescent="0.2">
      <c r="H355" s="1">
        <v>351</v>
      </c>
      <c r="I355" s="9">
        <f t="shared" si="38"/>
        <v>3124.4961629305817</v>
      </c>
      <c r="J355" s="1">
        <f t="shared" si="39"/>
        <v>0.40899559131800889</v>
      </c>
      <c r="K355" s="9">
        <f t="shared" si="40"/>
        <v>0.16495854638708302</v>
      </c>
      <c r="L355" s="10">
        <f t="shared" si="41"/>
        <v>4.9737991503207013E-14</v>
      </c>
      <c r="M355" s="1">
        <f t="shared" si="42"/>
        <v>-5.8214837019980985</v>
      </c>
      <c r="N355" s="1">
        <f t="shared" si="43"/>
        <v>26.453553371314683</v>
      </c>
      <c r="P355" s="1">
        <f t="shared" si="44"/>
        <v>26.453553371314683</v>
      </c>
      <c r="Q355" s="1"/>
    </row>
    <row r="356" spans="8:17" x14ac:dyDescent="0.2">
      <c r="H356" s="1">
        <v>352</v>
      </c>
      <c r="I356" s="9">
        <f t="shared" si="38"/>
        <v>3169.7863849222308</v>
      </c>
      <c r="J356" s="1">
        <f t="shared" si="39"/>
        <v>0.41492406751335953</v>
      </c>
      <c r="K356" s="9">
        <f t="shared" si="40"/>
        <v>0.16970613385911529</v>
      </c>
      <c r="L356" s="10">
        <f t="shared" si="41"/>
        <v>4.9737991503207013E-14</v>
      </c>
      <c r="M356" s="1">
        <f t="shared" si="42"/>
        <v>-5.8287073696281606</v>
      </c>
      <c r="N356" s="1">
        <f t="shared" si="43"/>
        <v>26.039667703506893</v>
      </c>
      <c r="P356" s="1">
        <f t="shared" si="44"/>
        <v>26.039667703506893</v>
      </c>
      <c r="Q356" s="1"/>
    </row>
    <row r="357" spans="8:17" x14ac:dyDescent="0.2">
      <c r="H357" s="1">
        <v>353</v>
      </c>
      <c r="I357" s="9">
        <f t="shared" si="38"/>
        <v>3215.7330981051223</v>
      </c>
      <c r="J357" s="1">
        <f t="shared" si="39"/>
        <v>0.4209384782046916</v>
      </c>
      <c r="K357" s="9">
        <f t="shared" si="40"/>
        <v>0.17458827205401933</v>
      </c>
      <c r="L357" s="10">
        <f t="shared" si="41"/>
        <v>4.9737991503207013E-14</v>
      </c>
      <c r="M357" s="1">
        <f t="shared" si="42"/>
        <v>-5.8358113683321697</v>
      </c>
      <c r="N357" s="1">
        <f t="shared" si="43"/>
        <v>25.632638560100759</v>
      </c>
      <c r="P357" s="1">
        <f t="shared" si="44"/>
        <v>25.632638560100759</v>
      </c>
      <c r="Q357" s="1"/>
    </row>
    <row r="358" spans="8:17" x14ac:dyDescent="0.2">
      <c r="H358" s="1">
        <v>354</v>
      </c>
      <c r="I358" s="9">
        <f t="shared" si="38"/>
        <v>3262.3458184556775</v>
      </c>
      <c r="J358" s="1">
        <f t="shared" si="39"/>
        <v>0.42704006903040576</v>
      </c>
      <c r="K358" s="9">
        <f t="shared" si="40"/>
        <v>0.17960865027391676</v>
      </c>
      <c r="L358" s="10">
        <f t="shared" si="41"/>
        <v>4.7961634663806763E-14</v>
      </c>
      <c r="M358" s="1">
        <f t="shared" si="42"/>
        <v>-5.8427982763912896</v>
      </c>
      <c r="N358" s="1">
        <f t="shared" si="43"/>
        <v>25.232318216467263</v>
      </c>
      <c r="P358" s="1">
        <f t="shared" si="44"/>
        <v>25.232318216467263</v>
      </c>
      <c r="Q358" s="1"/>
    </row>
    <row r="359" spans="8:17" x14ac:dyDescent="0.2">
      <c r="H359" s="1">
        <v>355</v>
      </c>
      <c r="I359" s="9">
        <f t="shared" si="38"/>
        <v>3309.6341998863631</v>
      </c>
      <c r="J359" s="1">
        <f t="shared" si="39"/>
        <v>0.43323010368468878</v>
      </c>
      <c r="K359" s="9">
        <f t="shared" si="40"/>
        <v>0.18477105154646675</v>
      </c>
      <c r="L359" s="10">
        <f t="shared" si="41"/>
        <v>4.7961634663806763E-14</v>
      </c>
      <c r="M359" s="1">
        <f t="shared" si="42"/>
        <v>-5.8496705995906373</v>
      </c>
      <c r="N359" s="1">
        <f t="shared" si="43"/>
        <v>24.838563101694774</v>
      </c>
      <c r="P359" s="1">
        <f t="shared" si="44"/>
        <v>24.838563101694774</v>
      </c>
      <c r="Q359" s="1"/>
    </row>
    <row r="360" spans="8:17" x14ac:dyDescent="0.2">
      <c r="H360" s="1">
        <v>356</v>
      </c>
      <c r="I360" s="9">
        <f t="shared" si="38"/>
        <v>3357.6080362451239</v>
      </c>
      <c r="J360" s="1">
        <f t="shared" si="39"/>
        <v>0.43950986417923887</v>
      </c>
      <c r="K360" s="9">
        <f t="shared" si="40"/>
        <v>0.19007935454949454</v>
      </c>
      <c r="L360" s="10">
        <f t="shared" si="41"/>
        <v>4.2632564145606011E-14</v>
      </c>
      <c r="M360" s="1">
        <f t="shared" si="42"/>
        <v>-5.8564307738763395</v>
      </c>
      <c r="N360" s="1">
        <f t="shared" si="43"/>
        <v>24.45123364635117</v>
      </c>
      <c r="P360" s="1">
        <f t="shared" si="44"/>
        <v>24.45123364635117</v>
      </c>
      <c r="Q360" s="1"/>
    </row>
    <row r="361" spans="8:17" x14ac:dyDescent="0.2">
      <c r="H361" s="1">
        <v>357</v>
      </c>
      <c r="I361" s="9">
        <f t="shared" si="38"/>
        <v>3406.2772633437571</v>
      </c>
      <c r="J361" s="1">
        <f t="shared" si="39"/>
        <v>0.44588065110877884</v>
      </c>
      <c r="K361" s="9">
        <f t="shared" si="40"/>
        <v>0.19553753554526068</v>
      </c>
      <c r="L361" s="10">
        <f t="shared" si="41"/>
        <v>4.2632564145606011E-14</v>
      </c>
      <c r="M361" s="1">
        <f t="shared" si="42"/>
        <v>-5.8630811679031432</v>
      </c>
      <c r="N361" s="1">
        <f t="shared" si="43"/>
        <v>24.070194136516307</v>
      </c>
      <c r="P361" s="1">
        <f t="shared" si="44"/>
        <v>24.070194136516307</v>
      </c>
      <c r="Q361" s="1"/>
    </row>
    <row r="362" spans="8:17" x14ac:dyDescent="0.2">
      <c r="H362" s="1">
        <v>358</v>
      </c>
      <c r="I362" s="9">
        <f t="shared" si="38"/>
        <v>3455.6519610157266</v>
      </c>
      <c r="J362" s="1">
        <f t="shared" si="39"/>
        <v>0.45234378392042368</v>
      </c>
      <c r="K362" s="9">
        <f t="shared" si="40"/>
        <v>0.20114967032204523</v>
      </c>
      <c r="L362" s="10">
        <f t="shared" si="41"/>
        <v>3.907985046680551E-14</v>
      </c>
      <c r="M362" s="1">
        <f t="shared" si="42"/>
        <v>-5.8696240854772981</v>
      </c>
      <c r="N362" s="1">
        <f t="shared" si="43"/>
        <v>23.695312573815272</v>
      </c>
      <c r="P362" s="1">
        <f t="shared" si="44"/>
        <v>23.695312573815272</v>
      </c>
      <c r="Q362" s="1"/>
    </row>
    <row r="363" spans="8:17" x14ac:dyDescent="0.2">
      <c r="H363" s="1">
        <v>359</v>
      </c>
      <c r="I363" s="9">
        <f t="shared" si="38"/>
        <v>3505.7423552037853</v>
      </c>
      <c r="J363" s="1">
        <f t="shared" si="39"/>
        <v>0.45890060118694964</v>
      </c>
      <c r="K363" s="9">
        <f t="shared" si="40"/>
        <v>0.20691993614049164</v>
      </c>
      <c r="L363" s="10">
        <f t="shared" si="41"/>
        <v>3.907985046680551E-14</v>
      </c>
      <c r="M363" s="1">
        <f t="shared" si="42"/>
        <v>-5.8760617678992322</v>
      </c>
      <c r="N363" s="1">
        <f t="shared" si="43"/>
        <v>23.326460541192887</v>
      </c>
      <c r="P363" s="1">
        <f t="shared" si="44"/>
        <v>23.326460541192887</v>
      </c>
      <c r="Q363" s="1"/>
    </row>
    <row r="364" spans="8:17" x14ac:dyDescent="0.2">
      <c r="H364" s="1">
        <v>360</v>
      </c>
      <c r="I364" s="9">
        <f t="shared" si="38"/>
        <v>3556.5588200778484</v>
      </c>
      <c r="J364" s="1">
        <f t="shared" si="39"/>
        <v>0.46555246088402297</v>
      </c>
      <c r="K364" s="9">
        <f t="shared" si="40"/>
        <v>0.21285261368194008</v>
      </c>
      <c r="L364" s="10">
        <f t="shared" si="41"/>
        <v>3.730349362740526E-14</v>
      </c>
      <c r="M364" s="1">
        <f t="shared" si="42"/>
        <v>-5.8823963962103534</v>
      </c>
      <c r="N364" s="1">
        <f t="shared" si="43"/>
        <v>22.963513074181549</v>
      </c>
      <c r="P364" s="1">
        <f t="shared" si="44"/>
        <v>22.963513074181549</v>
      </c>
      <c r="Q364" s="1"/>
    </row>
    <row r="365" spans="8:17" x14ac:dyDescent="0.2">
      <c r="H365" s="1">
        <v>361</v>
      </c>
      <c r="I365" s="9">
        <f t="shared" si="38"/>
        <v>3608.1118801835746</v>
      </c>
      <c r="J365" s="1">
        <f t="shared" si="39"/>
        <v>0.47230074067144889</v>
      </c>
      <c r="K365" s="9">
        <f t="shared" si="40"/>
        <v>0.21895208899574184</v>
      </c>
      <c r="L365" s="10">
        <f t="shared" si="41"/>
        <v>3.5527136788005009E-14</v>
      </c>
      <c r="M365" s="1">
        <f t="shared" si="42"/>
        <v>-5.8886300933481408</v>
      </c>
      <c r="N365" s="1">
        <f t="shared" si="43"/>
        <v>22.606348537423571</v>
      </c>
      <c r="P365" s="1">
        <f t="shared" si="44"/>
        <v>22.606348537423571</v>
      </c>
      <c r="Q365" s="1"/>
    </row>
    <row r="366" spans="8:17" x14ac:dyDescent="0.2">
      <c r="H366" s="1">
        <v>362</v>
      </c>
      <c r="I366" s="9">
        <f t="shared" si="38"/>
        <v>3660.4122126221141</v>
      </c>
      <c r="J366" s="1">
        <f t="shared" si="39"/>
        <v>0.47914683817849973</v>
      </c>
      <c r="K366" s="9">
        <f t="shared" si="40"/>
        <v>0.22522285544229204</v>
      </c>
      <c r="L366" s="10">
        <f t="shared" si="41"/>
        <v>3.3750779948604759E-14</v>
      </c>
      <c r="M366" s="1">
        <f t="shared" si="42"/>
        <v>-5.894764926213516</v>
      </c>
      <c r="N366" s="1">
        <f t="shared" si="43"/>
        <v>22.254848506219389</v>
      </c>
      <c r="P366" s="1">
        <f t="shared" si="44"/>
        <v>22.254848506219389</v>
      </c>
      <c r="Q366" s="1"/>
    </row>
    <row r="367" spans="8:17" x14ac:dyDescent="0.2">
      <c r="H367" s="1">
        <v>363</v>
      </c>
      <c r="I367" s="9">
        <f t="shared" si="38"/>
        <v>3713.4706492614114</v>
      </c>
      <c r="J367" s="1">
        <f t="shared" si="39"/>
        <v>0.48609217129337373</v>
      </c>
      <c r="K367" s="9">
        <f t="shared" si="40"/>
        <v>0.23166951562823926</v>
      </c>
      <c r="L367" s="10">
        <f t="shared" si="41"/>
        <v>3.1974423109204508E-14</v>
      </c>
      <c r="M367" s="1">
        <f t="shared" si="42"/>
        <v>-5.9008029076542998</v>
      </c>
      <c r="N367" s="1">
        <f t="shared" si="43"/>
        <v>21.90889765288415</v>
      </c>
      <c r="P367" s="1">
        <f t="shared" si="44"/>
        <v>21.90889765288415</v>
      </c>
      <c r="Q367" s="1"/>
    </row>
    <row r="368" spans="8:17" x14ac:dyDescent="0.2">
      <c r="H368" s="1">
        <v>364</v>
      </c>
      <c r="I368" s="9">
        <f t="shared" si="38"/>
        <v>3767.2981789796031</v>
      </c>
      <c r="J368" s="1">
        <f t="shared" si="39"/>
        <v>0.49313817845685526</v>
      </c>
      <c r="K368" s="9">
        <f t="shared" si="40"/>
        <v>0.23829678333006299</v>
      </c>
      <c r="L368" s="10">
        <f t="shared" si="41"/>
        <v>3.3750779948604759E-14</v>
      </c>
      <c r="M368" s="1">
        <f t="shared" si="42"/>
        <v>-5.9067459983684243</v>
      </c>
      <c r="N368" s="1">
        <f t="shared" si="43"/>
        <v>21.568383637701459</v>
      </c>
      <c r="P368" s="1">
        <f t="shared" si="44"/>
        <v>21.568383637701459</v>
      </c>
      <c r="Q368" s="1"/>
    </row>
    <row r="369" spans="8:17" x14ac:dyDescent="0.2">
      <c r="H369" s="1">
        <v>365</v>
      </c>
      <c r="I369" s="9">
        <f t="shared" si="38"/>
        <v>3821.9059499408827</v>
      </c>
      <c r="J369" s="1">
        <f t="shared" si="39"/>
        <v>0.50028631896022491</v>
      </c>
      <c r="K369" s="9">
        <f t="shared" si="40"/>
        <v>0.24510948540188315</v>
      </c>
      <c r="L369" s="10">
        <f t="shared" si="41"/>
        <v>3.1974423109204508E-14</v>
      </c>
      <c r="M369" s="1">
        <f t="shared" si="42"/>
        <v>-5.9125961087303942</v>
      </c>
      <c r="N369" s="1">
        <f t="shared" si="43"/>
        <v>21.233197004274814</v>
      </c>
      <c r="P369" s="1">
        <f t="shared" si="44"/>
        <v>21.233197004274814</v>
      </c>
      <c r="Q369" s="1"/>
    </row>
    <row r="370" spans="8:17" x14ac:dyDescent="0.2">
      <c r="H370" s="1">
        <v>366</v>
      </c>
      <c r="I370" s="9">
        <f t="shared" si="38"/>
        <v>3877.3052719044158</v>
      </c>
      <c r="J370" s="1">
        <f t="shared" si="39"/>
        <v>0.50753807324749534</v>
      </c>
      <c r="K370" s="9">
        <f t="shared" si="40"/>
        <v>0.25211256366306989</v>
      </c>
      <c r="L370" s="10">
        <f t="shared" si="41"/>
        <v>2.8421709430404007E-14</v>
      </c>
      <c r="M370" s="1">
        <f t="shared" si="42"/>
        <v>-5.9183551005443507</v>
      </c>
      <c r="N370" s="1">
        <f t="shared" si="43"/>
        <v>20.903231079084719</v>
      </c>
      <c r="P370" s="1">
        <f t="shared" si="44"/>
        <v>20.903231079084719</v>
      </c>
      <c r="Q370" s="1"/>
    </row>
    <row r="371" spans="8:17" x14ac:dyDescent="0.2">
      <c r="H371" s="1">
        <v>367</v>
      </c>
      <c r="I371" s="9">
        <f t="shared" si="38"/>
        <v>3933.5076185666812</v>
      </c>
      <c r="J371" s="1">
        <f t="shared" si="39"/>
        <v>0.51489494322202367</v>
      </c>
      <c r="K371" s="9">
        <f t="shared" si="40"/>
        <v>0.2593110767608548</v>
      </c>
      <c r="L371" s="10">
        <f t="shared" si="41"/>
        <v>2.4868995751603507E-14</v>
      </c>
      <c r="M371" s="1">
        <f t="shared" si="42"/>
        <v>-5.9240247887269453</v>
      </c>
      <c r="N371" s="1">
        <f t="shared" si="43"/>
        <v>20.578381875066839</v>
      </c>
      <c r="P371" s="1">
        <f t="shared" si="44"/>
        <v>20.578381875066839</v>
      </c>
      <c r="Q371" s="1"/>
    </row>
    <row r="372" spans="8:17" x14ac:dyDescent="0.2">
      <c r="H372" s="1">
        <v>368</v>
      </c>
      <c r="I372" s="9">
        <f t="shared" si="38"/>
        <v>3990.5246299377604</v>
      </c>
      <c r="J372" s="1">
        <f t="shared" si="39"/>
        <v>0.52235845255756652</v>
      </c>
      <c r="K372" s="9">
        <f t="shared" si="40"/>
        <v>0.26671020200279832</v>
      </c>
      <c r="L372" s="10">
        <f t="shared" si="41"/>
        <v>2.8421709430404007E-14</v>
      </c>
      <c r="M372" s="1">
        <f t="shared" si="42"/>
        <v>-5.9296069429230904</v>
      </c>
      <c r="N372" s="1">
        <f t="shared" si="43"/>
        <v>20.258547999036466</v>
      </c>
      <c r="P372" s="1">
        <f t="shared" si="44"/>
        <v>20.258547999036466</v>
      </c>
      <c r="Q372" s="1"/>
    </row>
    <row r="373" spans="8:17" x14ac:dyDescent="0.2">
      <c r="H373" s="1">
        <v>369</v>
      </c>
      <c r="I373" s="9">
        <f t="shared" si="38"/>
        <v>4048.3681147521243</v>
      </c>
      <c r="J373" s="1">
        <f t="shared" si="39"/>
        <v>0.52993014701385144</v>
      </c>
      <c r="K373" s="9">
        <f t="shared" si="40"/>
        <v>0.27431523715358885</v>
      </c>
      <c r="L373" s="10">
        <f t="shared" si="41"/>
        <v>2.6645352591003757E-14</v>
      </c>
      <c r="M373" s="1">
        <f t="shared" si="42"/>
        <v>-5.9351032890575253</v>
      </c>
      <c r="N373" s="1">
        <f t="shared" si="43"/>
        <v>19.943630562790304</v>
      </c>
      <c r="P373" s="1">
        <f t="shared" si="44"/>
        <v>19.943630562790304</v>
      </c>
      <c r="Q373" s="1"/>
    </row>
    <row r="374" spans="8:17" x14ac:dyDescent="0.2">
      <c r="H374" s="1">
        <v>370</v>
      </c>
      <c r="I374" s="9">
        <f t="shared" si="38"/>
        <v>4107.0500529142928</v>
      </c>
      <c r="J374" s="1">
        <f t="shared" si="39"/>
        <v>0.53761159475671305</v>
      </c>
      <c r="K374" s="9">
        <f t="shared" si="40"/>
        <v>0.28213160219021965</v>
      </c>
      <c r="L374" s="10">
        <f t="shared" si="41"/>
        <v>2.4868995751603507E-14</v>
      </c>
      <c r="M374" s="1">
        <f t="shared" si="42"/>
        <v>-5.9405155108250023</v>
      </c>
      <c r="N374" s="1">
        <f t="shared" si="43"/>
        <v>19.633533097725092</v>
      </c>
      <c r="P374" s="1">
        <f t="shared" si="44"/>
        <v>19.633533097725092</v>
      </c>
      <c r="Q374" s="1"/>
    </row>
    <row r="375" spans="8:17" x14ac:dyDescent="0.2">
      <c r="H375" s="1">
        <v>371</v>
      </c>
      <c r="I375" s="9">
        <f t="shared" si="38"/>
        <v>4166.5825979800029</v>
      </c>
      <c r="J375" s="1">
        <f t="shared" si="39"/>
        <v>0.54540438668287716</v>
      </c>
      <c r="K375" s="9">
        <f t="shared" si="40"/>
        <v>0.29016484100919387</v>
      </c>
      <c r="L375" s="10">
        <f t="shared" si="41"/>
        <v>2.4868995751603507E-14</v>
      </c>
      <c r="M375" s="1">
        <f t="shared" si="42"/>
        <v>-5.9458452511217788</v>
      </c>
      <c r="N375" s="1">
        <f t="shared" si="43"/>
        <v>19.328161472818977</v>
      </c>
      <c r="P375" s="1">
        <f t="shared" si="44"/>
        <v>19.328161472818977</v>
      </c>
      <c r="Q375" s="1"/>
    </row>
    <row r="376" spans="8:17" x14ac:dyDescent="0.2">
      <c r="H376" s="1">
        <v>372</v>
      </c>
      <c r="I376" s="9">
        <f t="shared" si="38"/>
        <v>4226.9780796732975</v>
      </c>
      <c r="J376" s="1">
        <f t="shared" si="39"/>
        <v>0.55331013674944685</v>
      </c>
      <c r="K376" s="9">
        <f t="shared" si="40"/>
        <v>0.29842062307892248</v>
      </c>
      <c r="L376" s="10">
        <f t="shared" si="41"/>
        <v>2.3092638912203256E-14</v>
      </c>
      <c r="M376" s="1">
        <f t="shared" si="42"/>
        <v>-5.9510941134209805</v>
      </c>
      <c r="N376" s="1">
        <f t="shared" si="43"/>
        <v>19.027423815829366</v>
      </c>
      <c r="P376" s="1">
        <f t="shared" si="44"/>
        <v>19.027423815829366</v>
      </c>
      <c r="Q376" s="1"/>
    </row>
    <row r="377" spans="8:17" x14ac:dyDescent="0.2">
      <c r="H377" s="1">
        <v>373</v>
      </c>
      <c r="I377" s="9">
        <f t="shared" si="38"/>
        <v>4288.2490064401445</v>
      </c>
      <c r="J377" s="1">
        <f t="shared" si="39"/>
        <v>0.56133048230817029</v>
      </c>
      <c r="K377" s="9">
        <f t="shared" si="40"/>
        <v>0.30690474503002663</v>
      </c>
      <c r="L377" s="10">
        <f t="shared" si="41"/>
        <v>2.3092638912203256E-14</v>
      </c>
      <c r="M377" s="1">
        <f t="shared" si="42"/>
        <v>-5.9562636630943011</v>
      </c>
      <c r="N377" s="1">
        <f t="shared" si="43"/>
        <v>18.731230437564875</v>
      </c>
      <c r="P377" s="1">
        <f t="shared" si="44"/>
        <v>18.731230437564875</v>
      </c>
      <c r="Q377" s="1"/>
    </row>
    <row r="378" spans="8:17" x14ac:dyDescent="0.2">
      <c r="H378" s="1">
        <v>374</v>
      </c>
      <c r="I378" s="9">
        <f t="shared" si="38"/>
        <v>4350.4080680390452</v>
      </c>
      <c r="J378" s="1">
        <f t="shared" si="39"/>
        <v>0.56946708444455119</v>
      </c>
      <c r="K378" s="9">
        <f t="shared" si="40"/>
        <v>0.31562313217572874</v>
      </c>
      <c r="L378" s="10">
        <f t="shared" si="41"/>
        <v>2.3092638912203256E-14</v>
      </c>
      <c r="M378" s="1">
        <f t="shared" si="42"/>
        <v>-5.9613554286823707</v>
      </c>
      <c r="N378" s="1">
        <f t="shared" si="43"/>
        <v>18.439493759098525</v>
      </c>
      <c r="P378" s="1">
        <f t="shared" si="44"/>
        <v>18.439493759098525</v>
      </c>
      <c r="Q378" s="1"/>
    </row>
    <row r="379" spans="8:17" x14ac:dyDescent="0.2">
      <c r="H379" s="1">
        <v>375</v>
      </c>
      <c r="I379" s="9">
        <f t="shared" si="38"/>
        <v>4413.4681381691826</v>
      </c>
      <c r="J379" s="1">
        <f t="shared" si="39"/>
        <v>0.57772162832187191</v>
      </c>
      <c r="K379" s="9">
        <f t="shared" si="40"/>
        <v>0.32458183995398854</v>
      </c>
      <c r="L379" s="10">
        <f t="shared" si="41"/>
        <v>1.9539925233402755E-14</v>
      </c>
      <c r="M379" s="1">
        <f t="shared" si="42"/>
        <v>-5.9663709031160543</v>
      </c>
      <c r="N379" s="1">
        <f t="shared" si="43"/>
        <v>18.152128241792695</v>
      </c>
      <c r="P379" s="1">
        <f t="shared" si="44"/>
        <v>18.152128241792695</v>
      </c>
      <c r="Q379" s="1"/>
    </row>
    <row r="380" spans="8:17" x14ac:dyDescent="0.2">
      <c r="H380" s="1">
        <v>376</v>
      </c>
      <c r="I380" s="9">
        <f t="shared" si="38"/>
        <v>4477.4422771366826</v>
      </c>
      <c r="J380" s="1">
        <f t="shared" si="39"/>
        <v>0.58609582353020651</v>
      </c>
      <c r="K380" s="9">
        <f t="shared" si="40"/>
        <v>0.33378705528248304</v>
      </c>
      <c r="L380" s="10">
        <f t="shared" si="41"/>
        <v>1.7763568394002505E-14</v>
      </c>
      <c r="M380" s="1">
        <f t="shared" si="42"/>
        <v>-5.9713115448908134</v>
      </c>
      <c r="N380" s="1">
        <f t="shared" si="43"/>
        <v>17.869050320013002</v>
      </c>
      <c r="P380" s="1">
        <f t="shared" si="44"/>
        <v>17.869050320013002</v>
      </c>
      <c r="Q380" s="1"/>
    </row>
    <row r="381" spans="8:17" x14ac:dyDescent="0.2">
      <c r="H381" s="1">
        <v>377</v>
      </c>
      <c r="I381" s="9">
        <f t="shared" si="38"/>
        <v>4542.3437345595339</v>
      </c>
      <c r="J381" s="1">
        <f t="shared" si="39"/>
        <v>0.59459140444049408</v>
      </c>
      <c r="K381" s="9">
        <f t="shared" si="40"/>
        <v>0.34324509781692453</v>
      </c>
      <c r="L381" s="10">
        <f t="shared" si="41"/>
        <v>1.7763568394002505E-14</v>
      </c>
      <c r="M381" s="1">
        <f t="shared" si="42"/>
        <v>-5.9761787791961929</v>
      </c>
      <c r="N381" s="1">
        <f t="shared" si="43"/>
        <v>17.59017833641343</v>
      </c>
      <c r="P381" s="1">
        <f t="shared" si="44"/>
        <v>17.59017833641343</v>
      </c>
      <c r="Q381" s="1"/>
    </row>
    <row r="382" spans="8:17" x14ac:dyDescent="0.2">
      <c r="H382" s="1">
        <v>378</v>
      </c>
      <c r="I382" s="9">
        <f t="shared" si="38"/>
        <v>4608.185952111693</v>
      </c>
      <c r="J382" s="1">
        <f t="shared" si="39"/>
        <v>0.60321013056374095</v>
      </c>
      <c r="K382" s="9">
        <f t="shared" si="40"/>
        <v>0.35296242110258069</v>
      </c>
      <c r="L382" s="10">
        <f t="shared" si="41"/>
        <v>1.7763568394002505E-14</v>
      </c>
      <c r="M382" s="1">
        <f t="shared" si="42"/>
        <v>-5.980973999002388</v>
      </c>
      <c r="N382" s="1">
        <f t="shared" si="43"/>
        <v>17.315432479680908</v>
      </c>
      <c r="P382" s="1">
        <f t="shared" si="44"/>
        <v>17.315432479680908</v>
      </c>
      <c r="Q382" s="1"/>
    </row>
    <row r="383" spans="8:17" x14ac:dyDescent="0.2">
      <c r="H383" s="1">
        <v>379</v>
      </c>
      <c r="I383" s="9">
        <f t="shared" si="38"/>
        <v>4674.9825663069796</v>
      </c>
      <c r="J383" s="1">
        <f t="shared" si="39"/>
        <v>0.6119537869154319</v>
      </c>
      <c r="K383" s="9">
        <f t="shared" si="40"/>
        <v>0.36294561360820865</v>
      </c>
      <c r="L383" s="10">
        <f t="shared" si="41"/>
        <v>1.7763568394002505E-14</v>
      </c>
      <c r="M383" s="1">
        <f t="shared" si="42"/>
        <v>-5.9856985661057784</v>
      </c>
      <c r="N383" s="1">
        <f t="shared" si="43"/>
        <v>17.044734724630302</v>
      </c>
      <c r="P383" s="1">
        <f t="shared" si="44"/>
        <v>17.044734724630302</v>
      </c>
      <c r="Q383" s="1"/>
    </row>
    <row r="384" spans="8:17" x14ac:dyDescent="0.2">
      <c r="H384" s="1">
        <v>380</v>
      </c>
      <c r="I384" s="9">
        <f t="shared" si="38"/>
        <v>4742.7474113233129</v>
      </c>
      <c r="J384" s="1">
        <f t="shared" si="39"/>
        <v>0.62082418438522202</v>
      </c>
      <c r="K384" s="9">
        <f t="shared" si="40"/>
        <v>0.37320139963090665</v>
      </c>
      <c r="L384" s="10">
        <f t="shared" si="41"/>
        <v>1.5987211554602254E-14</v>
      </c>
      <c r="M384" s="1">
        <f t="shared" si="42"/>
        <v>-5.990353812135214</v>
      </c>
      <c r="N384" s="1">
        <f t="shared" si="43"/>
        <v>16.778008774548596</v>
      </c>
      <c r="P384" s="1">
        <f t="shared" si="44"/>
        <v>16.778008774548596</v>
      </c>
      <c r="Q384" s="1"/>
    </row>
    <row r="385" spans="8:17" x14ac:dyDescent="0.2">
      <c r="H385" s="1">
        <v>381</v>
      </c>
      <c r="I385" s="9">
        <f t="shared" si="38"/>
        <v>4811.4945218679031</v>
      </c>
      <c r="J385" s="1">
        <f t="shared" si="39"/>
        <v>0.62982316011198913</v>
      </c>
      <c r="K385" s="9">
        <f t="shared" si="40"/>
        <v>0.38373664005966468</v>
      </c>
      <c r="L385" s="10">
        <f t="shared" si="41"/>
        <v>1.4210854715202004E-14</v>
      </c>
      <c r="M385" s="1">
        <f t="shared" si="42"/>
        <v>-5.9949410395207687</v>
      </c>
      <c r="N385" s="1">
        <f t="shared" si="43"/>
        <v>16.515180005689501</v>
      </c>
      <c r="P385" s="1">
        <f t="shared" si="44"/>
        <v>16.515180005689501</v>
      </c>
      <c r="Q385" s="1"/>
    </row>
    <row r="386" spans="8:17" x14ac:dyDescent="0.2">
      <c r="H386" s="1">
        <v>382</v>
      </c>
      <c r="I386" s="9">
        <f t="shared" si="38"/>
        <v>4881.2381360839663</v>
      </c>
      <c r="J386" s="1">
        <f t="shared" si="39"/>
        <v>0.6389525778643218</v>
      </c>
      <c r="K386" s="9">
        <f t="shared" si="40"/>
        <v>0.39455833298461168</v>
      </c>
      <c r="L386" s="10">
        <f t="shared" si="41"/>
        <v>1.4210854715202004E-14</v>
      </c>
      <c r="M386" s="1">
        <f t="shared" si="42"/>
        <v>-5.9994615224266203</v>
      </c>
      <c r="N386" s="1">
        <f t="shared" si="43"/>
        <v>16.256175413823144</v>
      </c>
      <c r="P386" s="1">
        <f t="shared" si="44"/>
        <v>16.256175413823144</v>
      </c>
      <c r="Q386" s="1"/>
    </row>
    <row r="387" spans="8:17" x14ac:dyDescent="0.2">
      <c r="H387" s="1">
        <v>383</v>
      </c>
      <c r="I387" s="9">
        <f t="shared" si="38"/>
        <v>4951.9926984995482</v>
      </c>
      <c r="J387" s="1">
        <f t="shared" si="39"/>
        <v>0.64821432842651983</v>
      </c>
      <c r="K387" s="9">
        <f t="shared" si="40"/>
        <v>0.40567361413814973</v>
      </c>
      <c r="L387" s="10">
        <f t="shared" si="41"/>
        <v>0</v>
      </c>
      <c r="M387" s="1">
        <f t="shared" si="42"/>
        <v>-6.003916507649607</v>
      </c>
      <c r="N387" s="1">
        <f t="shared" si="43"/>
        <v>16.00092356275286</v>
      </c>
      <c r="P387" s="1">
        <f t="shared" si="44"/>
        <v>16.00092356275286</v>
      </c>
      <c r="Q387" s="1"/>
    </row>
    <row r="388" spans="8:17" x14ac:dyDescent="0.2">
      <c r="H388" s="1">
        <v>384</v>
      </c>
      <c r="I388" s="9">
        <f t="shared" ref="I388:I451" si="45">20*10^(H388/160)</f>
        <v>5023.7728630191614</v>
      </c>
      <c r="J388" s="1">
        <f t="shared" ref="J388:J451" si="46">2*PI()*I388/$B$6</f>
        <v>0.65761032999019831</v>
      </c>
      <c r="K388" s="9">
        <f t="shared" ref="K388:K451" si="47">4*SIN(J388/2)^2</f>
        <v>0.41708975715332552</v>
      </c>
      <c r="L388" s="10">
        <f t="shared" ref="L388:L451" si="48">10*LOG10(($B$15+$B$16+$B$17)^2 + ( $B$15*$B$17*K388 - ($B$16*($B$15+$B$17) + 4*$B$15*$B$17) )*K388 )  - 10*LOG10( (1+$Z$2+$Z$3)^2 + ( 1*$Z$3*K388 - ($Z$2*(1+$Z$3) + 4*1*$Z$3) )*K388)</f>
        <v>1.4210854715202004E-14</v>
      </c>
      <c r="M388" s="1">
        <f t="shared" ref="M388:M451" si="49">ATAN2( ( $Z$1+$Z$2*$AB$2+$Z$3*$AB$3+ ($Z$1*$AB$2+$Z$2*(1+$AB$3)+$Z$3*$AB$2)*COS(J388)+ ($Z$1*$AB$3+$Z$3)*COS(2*J388) ) / ( 1+$AB$2*$AB$2+$AB$3*$AB$3+ 2* ( ($AB$2+$AB$2*$AB$3)*COS(J388)+ $AB$3*COS(2*J388) ) ),( ($Z$2-$Z$1*$AB$2+$Z$3*$AB$2-$Z$2*$AB$3+ 2*(-$Z$1*$AB$3+$Z$3)*COS(J388) )*SIN(J388) / ( 1+$AB$2*$AB$2+$AB$3*$AB$3+ 2*($AB$2 + $AB$2*$AB$3)*COS(J388)+ 2*$AB$3*COS(2*J388) ) ))*2</f>
        <v>-6.0083072154849715</v>
      </c>
      <c r="N388" s="1">
        <f t="shared" ref="N388:N451" si="50">DEGREES(M388)+360</f>
        <v>15.749354534711472</v>
      </c>
      <c r="P388" s="1">
        <f t="shared" ref="P388:P451" si="51">IF(N388&gt;180,N388-360,N388)</f>
        <v>15.749354534711472</v>
      </c>
      <c r="Q388" s="1"/>
    </row>
    <row r="389" spans="8:17" x14ac:dyDescent="0.2">
      <c r="H389" s="1">
        <v>385</v>
      </c>
      <c r="I389" s="9">
        <f t="shared" si="45"/>
        <v>5096.5934959586939</v>
      </c>
      <c r="J389" s="1">
        <f t="shared" si="46"/>
        <v>0.66714252855155642</v>
      </c>
      <c r="K389" s="9">
        <f t="shared" si="47"/>
        <v>0.42881417362385899</v>
      </c>
      <c r="L389" s="10">
        <f t="shared" si="48"/>
        <v>1.3322676295501878E-14</v>
      </c>
      <c r="M389" s="1">
        <f t="shared" si="49"/>
        <v>-6.0126348405607404</v>
      </c>
      <c r="N389" s="1">
        <f t="shared" si="50"/>
        <v>15.501399882554949</v>
      </c>
      <c r="P389" s="1">
        <f t="shared" si="51"/>
        <v>15.501399882554949</v>
      </c>
      <c r="Q389" s="1"/>
    </row>
    <row r="390" spans="8:17" x14ac:dyDescent="0.2">
      <c r="H390" s="1">
        <v>386</v>
      </c>
      <c r="I390" s="9">
        <f t="shared" si="45"/>
        <v>5170.4696791243859</v>
      </c>
      <c r="J390" s="1">
        <f t="shared" si="46"/>
        <v>0.67681289831441438</v>
      </c>
      <c r="K390" s="9">
        <f t="shared" si="47"/>
        <v>0.44085441294935501</v>
      </c>
      <c r="L390" s="10">
        <f t="shared" si="48"/>
        <v>1.1546319456101628E-14</v>
      </c>
      <c r="M390" s="1">
        <f t="shared" si="49"/>
        <v>-6.0169005526420936</v>
      </c>
      <c r="N390" s="1">
        <f t="shared" si="50"/>
        <v>15.256992583675412</v>
      </c>
      <c r="P390" s="1">
        <f t="shared" si="51"/>
        <v>15.256992583675412</v>
      </c>
      <c r="Q390" s="1"/>
    </row>
    <row r="391" spans="8:17" x14ac:dyDescent="0.2">
      <c r="H391" s="1">
        <v>387</v>
      </c>
      <c r="I391" s="9">
        <f t="shared" si="45"/>
        <v>5245.416712936385</v>
      </c>
      <c r="J391" s="1">
        <f t="shared" si="46"/>
        <v>0.68662344209908621</v>
      </c>
      <c r="K391" s="9">
        <f t="shared" si="47"/>
        <v>0.45321816194819498</v>
      </c>
      <c r="L391" s="10">
        <f t="shared" si="48"/>
        <v>1.1546319456101628E-14</v>
      </c>
      <c r="M391" s="1">
        <f t="shared" si="49"/>
        <v>-6.021105497407067</v>
      </c>
      <c r="N391" s="1">
        <f t="shared" si="50"/>
        <v>15.016066995556798</v>
      </c>
      <c r="P391" s="1">
        <f t="shared" si="51"/>
        <v>15.016066995556798</v>
      </c>
      <c r="Q391" s="1"/>
    </row>
    <row r="392" spans="8:17" x14ac:dyDescent="0.2">
      <c r="H392" s="1">
        <v>388</v>
      </c>
      <c r="I392" s="9">
        <f t="shared" si="45"/>
        <v>5321.4501195976191</v>
      </c>
      <c r="J392" s="1">
        <f t="shared" si="46"/>
        <v>0.69657619175718355</v>
      </c>
      <c r="K392" s="9">
        <f t="shared" si="47"/>
        <v>0.46591324421960556</v>
      </c>
      <c r="L392" s="10">
        <f t="shared" si="48"/>
        <v>9.7699626167013776E-15</v>
      </c>
      <c r="M392" s="1">
        <f t="shared" si="49"/>
        <v>-6.0252507971948281</v>
      </c>
      <c r="N392" s="1">
        <f t="shared" si="50"/>
        <v>14.778558812901622</v>
      </c>
      <c r="P392" s="1">
        <f t="shared" si="51"/>
        <v>14.778558812901622</v>
      </c>
      <c r="Q392" s="1"/>
    </row>
    <row r="393" spans="8:17" x14ac:dyDescent="0.2">
      <c r="H393" s="1">
        <v>389</v>
      </c>
      <c r="I393" s="9">
        <f t="shared" si="45"/>
        <v>5398.585646308592</v>
      </c>
      <c r="J393" s="1">
        <f t="shared" si="46"/>
        <v>0.70667320859243243</v>
      </c>
      <c r="K393" s="9">
        <f t="shared" si="47"/>
        <v>0.4789476192352955</v>
      </c>
      <c r="L393" s="10">
        <f t="shared" si="48"/>
        <v>1.0658141036401503E-14</v>
      </c>
      <c r="M393" s="1">
        <f t="shared" si="49"/>
        <v>-6.0293375517277523</v>
      </c>
      <c r="N393" s="1">
        <f t="shared" si="50"/>
        <v>14.544405026259142</v>
      </c>
      <c r="P393" s="1">
        <f t="shared" si="51"/>
        <v>14.544405026259142</v>
      </c>
      <c r="Q393" s="1"/>
    </row>
    <row r="394" spans="8:17" x14ac:dyDescent="0.2">
      <c r="H394" s="1">
        <v>390</v>
      </c>
      <c r="I394" s="9">
        <f t="shared" si="45"/>
        <v>5476.8392685287272</v>
      </c>
      <c r="J394" s="1">
        <f t="shared" si="46"/>
        <v>0.71691658378758105</v>
      </c>
      <c r="K394" s="9">
        <f t="shared" si="47"/>
        <v>0.49232938113991737</v>
      </c>
      <c r="L394" s="10">
        <f t="shared" si="48"/>
        <v>8.8817841970012523E-15</v>
      </c>
      <c r="M394" s="1">
        <f t="shared" si="49"/>
        <v>-6.0333668388084343</v>
      </c>
      <c r="N394" s="1">
        <f t="shared" si="50"/>
        <v>14.313543882089448</v>
      </c>
      <c r="P394" s="1">
        <f t="shared" si="51"/>
        <v>14.313543882089448</v>
      </c>
      <c r="Q394" s="1"/>
    </row>
    <row r="395" spans="8:17" x14ac:dyDescent="0.2">
      <c r="H395" s="1">
        <v>391</v>
      </c>
      <c r="I395" s="9">
        <f t="shared" si="45"/>
        <v>5556.2271932850745</v>
      </c>
      <c r="J395" s="1">
        <f t="shared" si="46"/>
        <v>0.7273084388375094</v>
      </c>
      <c r="K395" s="9">
        <f t="shared" si="47"/>
        <v>0.50606675723846184</v>
      </c>
      <c r="L395" s="10">
        <f t="shared" si="48"/>
        <v>8.8817841970012523E-15</v>
      </c>
      <c r="M395" s="1">
        <f t="shared" si="49"/>
        <v>-6.0373397149927746</v>
      </c>
      <c r="N395" s="1">
        <f t="shared" si="50"/>
        <v>14.085914844198726</v>
      </c>
      <c r="P395" s="1">
        <f t="shared" si="51"/>
        <v>14.085914844198726</v>
      </c>
      <c r="Q395" s="1"/>
    </row>
    <row r="396" spans="8:17" x14ac:dyDescent="0.2">
      <c r="H396" s="1">
        <v>392</v>
      </c>
      <c r="I396" s="9">
        <f t="shared" si="45"/>
        <v>5636.7658625289105</v>
      </c>
      <c r="J396" s="1">
        <f t="shared" si="46"/>
        <v>0.73785092598860669</v>
      </c>
      <c r="K396" s="9">
        <f t="shared" si="47"/>
        <v>0.52016810614739595</v>
      </c>
      <c r="L396" s="10">
        <f t="shared" si="48"/>
        <v>7.9936057773011271E-15</v>
      </c>
      <c r="M396" s="1">
        <f t="shared" si="49"/>
        <v>-6.0412572162401741</v>
      </c>
      <c r="N396" s="1">
        <f t="shared" si="50"/>
        <v>13.861458556485502</v>
      </c>
      <c r="P396" s="1">
        <f t="shared" si="51"/>
        <v>13.861458556485502</v>
      </c>
      <c r="Q396" s="1"/>
    </row>
    <row r="397" spans="8:17" x14ac:dyDescent="0.2">
      <c r="H397" s="1">
        <v>393</v>
      </c>
      <c r="I397" s="9">
        <f t="shared" si="45"/>
        <v>5718.471956541016</v>
      </c>
      <c r="J397" s="1">
        <f t="shared" si="46"/>
        <v>0.74854622868452103</v>
      </c>
      <c r="K397" s="9">
        <f t="shared" si="47"/>
        <v>0.53464191558510987</v>
      </c>
      <c r="L397" s="10">
        <f t="shared" si="48"/>
        <v>7.9936057773011271E-15</v>
      </c>
      <c r="M397" s="1">
        <f t="shared" si="49"/>
        <v>-6.0451203585418822</v>
      </c>
      <c r="N397" s="1">
        <f t="shared" si="50"/>
        <v>13.640116806939147</v>
      </c>
      <c r="P397" s="1">
        <f t="shared" si="51"/>
        <v>13.640116806939147</v>
      </c>
      <c r="Q397" s="1"/>
    </row>
    <row r="398" spans="8:17" x14ac:dyDescent="0.2">
      <c r="H398" s="1">
        <v>394</v>
      </c>
      <c r="I398" s="9">
        <f t="shared" si="45"/>
        <v>5801.3623973863105</v>
      </c>
      <c r="J398" s="1">
        <f t="shared" si="46"/>
        <v>0.75939656201837091</v>
      </c>
      <c r="K398" s="9">
        <f t="shared" si="47"/>
        <v>0.54949679977586319</v>
      </c>
      <c r="L398" s="10">
        <f t="shared" si="48"/>
        <v>0</v>
      </c>
      <c r="M398" s="1">
        <f t="shared" si="49"/>
        <v>-6.0489301385284557</v>
      </c>
      <c r="N398" s="1">
        <f t="shared" si="50"/>
        <v>13.421832492835108</v>
      </c>
      <c r="P398" s="1">
        <f t="shared" si="51"/>
        <v>13.421832492835108</v>
      </c>
      <c r="Q398" s="1"/>
    </row>
    <row r="399" spans="8:17" x14ac:dyDescent="0.2">
      <c r="H399" s="1">
        <v>395</v>
      </c>
      <c r="I399" s="9">
        <f t="shared" si="45"/>
        <v>5885.4543524185656</v>
      </c>
      <c r="J399" s="1">
        <f t="shared" si="46"/>
        <v>0.77040417319150989</v>
      </c>
      <c r="K399" s="9">
        <f t="shared" si="47"/>
        <v>0.56474149644002092</v>
      </c>
      <c r="L399" s="10">
        <f t="shared" si="48"/>
        <v>0</v>
      </c>
      <c r="M399" s="1">
        <f t="shared" si="49"/>
        <v>-6.052687534057287</v>
      </c>
      <c r="N399" s="1">
        <f t="shared" si="50"/>
        <v>13.20654958707172</v>
      </c>
      <c r="P399" s="1">
        <f t="shared" si="51"/>
        <v>13.20654958707172</v>
      </c>
      <c r="Q399" s="1"/>
    </row>
    <row r="400" spans="8:17" x14ac:dyDescent="0.2">
      <c r="H400" s="1">
        <v>396</v>
      </c>
      <c r="I400" s="9">
        <f t="shared" si="45"/>
        <v>5970.7652378359217</v>
      </c>
      <c r="J400" s="1">
        <f t="shared" si="46"/>
        <v>0.78157134197894351</v>
      </c>
      <c r="K400" s="9">
        <f t="shared" si="47"/>
        <v>0.5803848633419012</v>
      </c>
      <c r="L400" s="10">
        <f t="shared" si="48"/>
        <v>0</v>
      </c>
      <c r="M400" s="1">
        <f t="shared" si="49"/>
        <v>-6.0563935047810897</v>
      </c>
      <c r="N400" s="1">
        <f t="shared" si="50"/>
        <v>12.994213105598817</v>
      </c>
      <c r="P400" s="1">
        <f t="shared" si="51"/>
        <v>12.994213105598817</v>
      </c>
      <c r="Q400" s="1"/>
    </row>
    <row r="401" spans="8:17" x14ac:dyDescent="0.2">
      <c r="H401" s="1">
        <v>397</v>
      </c>
      <c r="I401" s="9">
        <f t="shared" si="45"/>
        <v>6057.3127222879348</v>
      </c>
      <c r="J401" s="1">
        <f t="shared" si="46"/>
        <v>0.79290038120149031</v>
      </c>
      <c r="K401" s="9">
        <f t="shared" si="47"/>
        <v>0.59643587436502787</v>
      </c>
      <c r="L401" s="10">
        <f t="shared" si="48"/>
        <v>0</v>
      </c>
      <c r="M401" s="1">
        <f t="shared" si="49"/>
        <v>-6.0600489926982188</v>
      </c>
      <c r="N401" s="1">
        <f t="shared" si="50"/>
        <v>12.784769075886231</v>
      </c>
      <c r="P401" s="1">
        <f t="shared" si="51"/>
        <v>12.784769075886231</v>
      </c>
      <c r="Q401" s="1"/>
    </row>
    <row r="402" spans="8:17" x14ac:dyDescent="0.2">
      <c r="H402" s="1">
        <v>398</v>
      </c>
      <c r="I402" s="9">
        <f t="shared" si="45"/>
        <v>6145.114730534895</v>
      </c>
      <c r="J402" s="1">
        <f t="shared" si="46"/>
        <v>0.80439363720478529</v>
      </c>
      <c r="K402" s="9">
        <f t="shared" si="47"/>
        <v>0.61290361508299662</v>
      </c>
      <c r="L402" s="10">
        <f t="shared" si="48"/>
        <v>0</v>
      </c>
      <c r="M402" s="1">
        <f t="shared" si="49"/>
        <v>-6.0636549226856449</v>
      </c>
      <c r="N402" s="1">
        <f t="shared" si="50"/>
        <v>12.578164506387054</v>
      </c>
      <c r="P402" s="1">
        <f t="shared" si="51"/>
        <v>12.578164506387054</v>
      </c>
      <c r="Q402" s="1"/>
    </row>
    <row r="403" spans="8:17" x14ac:dyDescent="0.2">
      <c r="H403" s="1">
        <v>399</v>
      </c>
      <c r="I403" s="9">
        <f t="shared" si="45"/>
        <v>6234.1894471602527</v>
      </c>
      <c r="J403" s="1">
        <f t="shared" si="46"/>
        <v>0.81605349034523589</v>
      </c>
      <c r="K403" s="9">
        <f t="shared" si="47"/>
        <v>0.62979727779253136</v>
      </c>
      <c r="L403" s="10">
        <f t="shared" si="48"/>
        <v>0</v>
      </c>
      <c r="M403" s="1">
        <f t="shared" si="49"/>
        <v>-6.067212203015405</v>
      </c>
      <c r="N403" s="1">
        <f t="shared" si="50"/>
        <v>12.374347356946885</v>
      </c>
      <c r="P403" s="1">
        <f t="shared" si="51"/>
        <v>12.374347356946885</v>
      </c>
      <c r="Q403" s="1"/>
    </row>
    <row r="404" spans="8:17" x14ac:dyDescent="0.2">
      <c r="H404" s="1">
        <v>400</v>
      </c>
      <c r="I404" s="9">
        <f t="shared" si="45"/>
        <v>6324.5553203367654</v>
      </c>
      <c r="J404" s="1">
        <f t="shared" si="46"/>
        <v>0.82788235548300937</v>
      </c>
      <c r="K404" s="9">
        <f t="shared" si="47"/>
        <v>0.6471261559735485</v>
      </c>
      <c r="L404" s="10">
        <f t="shared" si="48"/>
        <v>0</v>
      </c>
      <c r="M404" s="1">
        <f t="shared" si="49"/>
        <v>-6.0707217258552735</v>
      </c>
      <c r="N404" s="1">
        <f t="shared" si="50"/>
        <v>12.173266510117685</v>
      </c>
      <c r="P404" s="1">
        <f t="shared" si="51"/>
        <v>12.173266510117685</v>
      </c>
      <c r="Q404" s="1"/>
    </row>
    <row r="405" spans="8:17" x14ac:dyDescent="0.2">
      <c r="H405" s="1">
        <v>401</v>
      </c>
      <c r="I405" s="9">
        <f t="shared" si="45"/>
        <v>6416.2310656472782</v>
      </c>
      <c r="J405" s="1">
        <f t="shared" si="46"/>
        <v>0.83988268248217079</v>
      </c>
      <c r="K405" s="9">
        <f t="shared" si="47"/>
        <v>0.66489963813933528</v>
      </c>
      <c r="L405" s="10">
        <f t="shared" si="48"/>
        <v>0</v>
      </c>
      <c r="M405" s="1">
        <f t="shared" si="49"/>
        <v>-6.0741843677544285</v>
      </c>
      <c r="N405" s="1">
        <f t="shared" si="50"/>
        <v>11.974871743330937</v>
      </c>
      <c r="P405" s="1">
        <f t="shared" si="51"/>
        <v>11.974871743330937</v>
      </c>
      <c r="Q405" s="1"/>
    </row>
    <row r="406" spans="8:17" x14ac:dyDescent="0.2">
      <c r="H406" s="1">
        <v>402</v>
      </c>
      <c r="I406" s="9">
        <f t="shared" si="45"/>
        <v>6509.2356699609227</v>
      </c>
      <c r="J406" s="1">
        <f t="shared" si="46"/>
        <v>0.85205695671807791</v>
      </c>
      <c r="K406" s="9">
        <f t="shared" si="47"/>
        <v>0.68312720103809133</v>
      </c>
      <c r="L406" s="10">
        <f t="shared" si="48"/>
        <v>0</v>
      </c>
      <c r="M406" s="1">
        <f t="shared" si="49"/>
        <v>-6.0776009901148003</v>
      </c>
      <c r="N406" s="1">
        <f t="shared" si="50"/>
        <v>11.779113701891561</v>
      </c>
      <c r="P406" s="1">
        <f t="shared" si="51"/>
        <v>11.779113701891561</v>
      </c>
      <c r="Q406" s="1"/>
    </row>
    <row r="407" spans="8:17" x14ac:dyDescent="0.2">
      <c r="H407" s="1">
        <v>403</v>
      </c>
      <c r="I407" s="9">
        <f t="shared" si="45"/>
        <v>6603.5883953654402</v>
      </c>
      <c r="J407" s="1">
        <f t="shared" si="46"/>
        <v>0.86440769959211983</v>
      </c>
      <c r="K407" s="9">
        <f t="shared" si="47"/>
        <v>0.70181840216515678</v>
      </c>
      <c r="L407" s="10">
        <f t="shared" si="48"/>
        <v>0</v>
      </c>
      <c r="M407" s="1">
        <f t="shared" si="49"/>
        <v>-6.0809724396488098</v>
      </c>
      <c r="N407" s="1">
        <f t="shared" si="50"/>
        <v>11.5859438727515</v>
      </c>
      <c r="P407" s="1">
        <f t="shared" si="51"/>
        <v>11.5859438727515</v>
      </c>
      <c r="Q407" s="1"/>
    </row>
    <row r="408" spans="8:17" x14ac:dyDescent="0.2">
      <c r="H408" s="1">
        <v>404</v>
      </c>
      <c r="I408" s="9">
        <f t="shared" si="45"/>
        <v>6699.3087831565581</v>
      </c>
      <c r="J408" s="1">
        <f t="shared" si="46"/>
        <v>0.87693746905392589</v>
      </c>
      <c r="K408" s="9">
        <f t="shared" si="47"/>
        <v>0.72098287154335106</v>
      </c>
      <c r="L408" s="10">
        <f t="shared" si="48"/>
        <v>0</v>
      </c>
      <c r="M408" s="1">
        <f t="shared" si="49"/>
        <v>-6.0842995488241653</v>
      </c>
      <c r="N408" s="1">
        <f t="shared" si="50"/>
        <v>11.395314559024371</v>
      </c>
      <c r="P408" s="1">
        <f t="shared" si="51"/>
        <v>11.395314559024371</v>
      </c>
      <c r="Q408" s="1"/>
    </row>
    <row r="409" spans="8:17" x14ac:dyDescent="0.2">
      <c r="H409" s="1">
        <v>405</v>
      </c>
      <c r="I409" s="9">
        <f t="shared" si="45"/>
        <v>6796.4166578851236</v>
      </c>
      <c r="J409" s="1">
        <f t="shared" si="46"/>
        <v>0.88964886013113331</v>
      </c>
      <c r="K409" s="9">
        <f t="shared" si="47"/>
        <v>0.74063030272677077</v>
      </c>
      <c r="L409" s="10">
        <f t="shared" si="48"/>
        <v>0</v>
      </c>
      <c r="M409" s="1">
        <f t="shared" si="49"/>
        <v>-6.0875831362963506</v>
      </c>
      <c r="N409" s="1">
        <f t="shared" si="50"/>
        <v>11.207178855206109</v>
      </c>
      <c r="P409" s="1">
        <f t="shared" si="51"/>
        <v>11.207178855206109</v>
      </c>
      <c r="Q409" s="1"/>
    </row>
    <row r="410" spans="8:17" x14ac:dyDescent="0.2">
      <c r="H410" s="1">
        <v>406</v>
      </c>
      <c r="I410" s="9">
        <f t="shared" si="45"/>
        <v>6894.9321314629924</v>
      </c>
      <c r="J410" s="1">
        <f t="shared" si="46"/>
        <v>0.90254450546684784</v>
      </c>
      <c r="K410" s="9">
        <f t="shared" si="47"/>
        <v>0.76077044298139063</v>
      </c>
      <c r="L410" s="10">
        <f t="shared" si="48"/>
        <v>0</v>
      </c>
      <c r="M410" s="1">
        <f t="shared" si="49"/>
        <v>-6.0908240073294415</v>
      </c>
      <c r="N410" s="1">
        <f t="shared" si="50"/>
        <v>11.021490623063812</v>
      </c>
      <c r="P410" s="1">
        <f t="shared" si="51"/>
        <v>11.021490623063812</v>
      </c>
      <c r="Q410" s="1"/>
    </row>
    <row r="411" spans="8:17" x14ac:dyDescent="0.2">
      <c r="H411" s="1">
        <v>407</v>
      </c>
      <c r="I411" s="9">
        <f t="shared" si="45"/>
        <v>6994.8756073283621</v>
      </c>
      <c r="J411" s="1">
        <f t="shared" si="46"/>
        <v>0.91562707586488434</v>
      </c>
      <c r="K411" s="9">
        <f t="shared" si="47"/>
        <v>0.78141308259360187</v>
      </c>
      <c r="L411" s="10">
        <f t="shared" si="48"/>
        <v>0</v>
      </c>
      <c r="M411" s="1">
        <f t="shared" si="49"/>
        <v>-6.0940229542058475</v>
      </c>
      <c r="N411" s="1">
        <f t="shared" si="50"/>
        <v>10.838204468159176</v>
      </c>
      <c r="P411" s="1">
        <f t="shared" si="51"/>
        <v>10.838204468159176</v>
      </c>
      <c r="Q411" s="1"/>
    </row>
    <row r="412" spans="8:17" x14ac:dyDescent="0.2">
      <c r="H412" s="1">
        <v>408</v>
      </c>
      <c r="I412" s="9">
        <f t="shared" si="45"/>
        <v>7096.2677846715133</v>
      </c>
      <c r="J412" s="1">
        <f t="shared" si="46"/>
        <v>0.92889928084291429</v>
      </c>
      <c r="K412" s="9">
        <f t="shared" si="47"/>
        <v>0.80256804325570319</v>
      </c>
      <c r="L412" s="10">
        <f t="shared" si="48"/>
        <v>0</v>
      </c>
      <c r="M412" s="1">
        <f t="shared" si="49"/>
        <v>-6.0971807566255656</v>
      </c>
      <c r="N412" s="1">
        <f t="shared" si="50"/>
        <v>10.657275716973118</v>
      </c>
      <c r="P412" s="1">
        <f t="shared" si="51"/>
        <v>10.657275716973118</v>
      </c>
      <c r="Q412" s="1"/>
    </row>
    <row r="413" spans="8:17" x14ac:dyDescent="0.2">
      <c r="H413" s="1">
        <v>409</v>
      </c>
      <c r="I413" s="9">
        <f t="shared" si="45"/>
        <v>7199.1296627217944</v>
      </c>
      <c r="J413" s="1">
        <f t="shared" si="46"/>
        <v>0.94236386919363135</v>
      </c>
      <c r="K413" s="9">
        <f t="shared" si="47"/>
        <v>0.82424516547509163</v>
      </c>
      <c r="L413" s="10">
        <f t="shared" si="48"/>
        <v>0</v>
      </c>
      <c r="M413" s="1">
        <f t="shared" si="49"/>
        <v>-6.1002981820955249</v>
      </c>
      <c r="N413" s="1">
        <f t="shared" si="50"/>
        <v>10.47866039459791</v>
      </c>
      <c r="P413" s="1">
        <f t="shared" si="51"/>
        <v>10.47866039459791</v>
      </c>
      <c r="Q413" s="1"/>
    </row>
    <row r="414" spans="8:17" x14ac:dyDescent="0.2">
      <c r="H414" s="1">
        <v>410</v>
      </c>
      <c r="I414" s="9">
        <f t="shared" si="45"/>
        <v>7303.4825450967573</v>
      </c>
      <c r="J414" s="1">
        <f t="shared" si="46"/>
        <v>0.9560236295540524</v>
      </c>
      <c r="K414" s="9">
        <f t="shared" si="47"/>
        <v>0.84645429495163338</v>
      </c>
      <c r="L414" s="10">
        <f t="shared" si="48"/>
        <v>0</v>
      </c>
      <c r="M414" s="1">
        <f t="shared" si="49"/>
        <v>-6.1033759863095609</v>
      </c>
      <c r="N414" s="1">
        <f t="shared" si="50"/>
        <v>10.302315202966042</v>
      </c>
      <c r="P414" s="1">
        <f t="shared" si="51"/>
        <v>10.302315202966042</v>
      </c>
      <c r="Q414" s="1"/>
    </row>
    <row r="415" spans="8:17" x14ac:dyDescent="0.2">
      <c r="H415" s="1">
        <v>411</v>
      </c>
      <c r="I415" s="9">
        <f t="shared" si="45"/>
        <v>7409.3480442143164</v>
      </c>
      <c r="J415" s="1">
        <f t="shared" si="46"/>
        <v>0.96988139098306658</v>
      </c>
      <c r="K415" s="9">
        <f t="shared" si="47"/>
        <v>0.86920526786535679</v>
      </c>
      <c r="L415" s="10">
        <f t="shared" si="48"/>
        <v>0</v>
      </c>
      <c r="M415" s="1">
        <f t="shared" si="49"/>
        <v>-6.1064149135195729</v>
      </c>
      <c r="N415" s="1">
        <f t="shared" si="50"/>
        <v>10.128197499584871</v>
      </c>
      <c r="P415" s="1">
        <f t="shared" si="51"/>
        <v>10.128197499584871</v>
      </c>
      <c r="Q415" s="1"/>
    </row>
    <row r="416" spans="8:17" x14ac:dyDescent="0.2">
      <c r="H416" s="1">
        <v>412</v>
      </c>
      <c r="I416" s="9">
        <f t="shared" si="45"/>
        <v>7516.7480857688915</v>
      </c>
      <c r="J416" s="1">
        <f t="shared" si="46"/>
        <v>0.9839400235473621</v>
      </c>
      <c r="K416" s="9">
        <f t="shared" si="47"/>
        <v>0.89250789501427541</v>
      </c>
      <c r="L416" s="10">
        <f t="shared" si="48"/>
        <v>0</v>
      </c>
      <c r="M416" s="1">
        <f t="shared" si="49"/>
        <v>-6.1094156968983828</v>
      </c>
      <c r="N416" s="1">
        <f t="shared" si="50"/>
        <v>9.9562652767460804</v>
      </c>
      <c r="P416" s="1">
        <f t="shared" si="51"/>
        <v>9.9562652767460804</v>
      </c>
      <c r="Q416" s="1"/>
    </row>
    <row r="417" spans="8:17" x14ac:dyDescent="0.2">
      <c r="H417" s="1">
        <v>413</v>
      </c>
      <c r="I417" s="9">
        <f t="shared" si="45"/>
        <v>7625.7049132723787</v>
      </c>
      <c r="J417" s="1">
        <f t="shared" si="46"/>
        <v>0.99820243891583726</v>
      </c>
      <c r="K417" s="9">
        <f t="shared" si="47"/>
        <v>0.91637194473972206</v>
      </c>
      <c r="L417" s="10">
        <f t="shared" si="48"/>
        <v>0</v>
      </c>
      <c r="M417" s="1">
        <f t="shared" si="49"/>
        <v>-6.1123790588948159</v>
      </c>
      <c r="N417" s="1">
        <f t="shared" si="50"/>
        <v>9.7864771411810239</v>
      </c>
      <c r="P417" s="1">
        <f t="shared" si="51"/>
        <v>9.7864771411810239</v>
      </c>
      <c r="Q417" s="1"/>
    </row>
    <row r="418" spans="8:17" x14ac:dyDescent="0.2">
      <c r="H418" s="1">
        <v>414</v>
      </c>
      <c r="I418" s="9">
        <f t="shared" si="45"/>
        <v>7736.2410926610446</v>
      </c>
      <c r="J418" s="1">
        <f t="shared" si="46"/>
        <v>1.0126715909626423</v>
      </c>
      <c r="K418" s="9">
        <f t="shared" si="47"/>
        <v>0.94080712457422278</v>
      </c>
      <c r="L418" s="10">
        <f t="shared" si="48"/>
        <v>0</v>
      </c>
      <c r="M418" s="1">
        <f t="shared" si="49"/>
        <v>-6.1153057115814962</v>
      </c>
      <c r="N418" s="1">
        <f t="shared" si="50"/>
        <v>9.6187922941335842</v>
      </c>
      <c r="P418" s="1">
        <f t="shared" si="51"/>
        <v>9.6187922941335842</v>
      </c>
      <c r="Q418" s="1"/>
    </row>
    <row r="419" spans="8:17" x14ac:dyDescent="0.2">
      <c r="H419" s="1">
        <v>415</v>
      </c>
      <c r="I419" s="9">
        <f t="shared" si="45"/>
        <v>7848.3795169690793</v>
      </c>
      <c r="J419" s="1">
        <f t="shared" si="46"/>
        <v>1.0273504763789445</v>
      </c>
      <c r="K419" s="9">
        <f t="shared" si="47"/>
        <v>0.96582306154442232</v>
      </c>
      <c r="L419" s="10">
        <f t="shared" si="48"/>
        <v>-1.1102230246251565E-15</v>
      </c>
      <c r="M419" s="1">
        <f t="shared" si="49"/>
        <v>-6.1181963569958677</v>
      </c>
      <c r="N419" s="1">
        <f t="shared" si="50"/>
        <v>9.4531705118212699</v>
      </c>
      <c r="P419" s="1">
        <f t="shared" si="51"/>
        <v>9.4531705118212699</v>
      </c>
      <c r="Q419" s="1"/>
    </row>
    <row r="420" spans="8:17" x14ac:dyDescent="0.2">
      <c r="H420" s="1">
        <v>416</v>
      </c>
      <c r="I420" s="9">
        <f t="shared" si="45"/>
        <v>7962.143411069952</v>
      </c>
      <c r="J420" s="1">
        <f t="shared" si="46"/>
        <v>1.0422421352935725</v>
      </c>
      <c r="K420" s="9">
        <f t="shared" si="47"/>
        <v>0.99142928105924255</v>
      </c>
      <c r="L420" s="10">
        <f t="shared" si="48"/>
        <v>-1.5543122344752192E-15</v>
      </c>
      <c r="M420" s="1">
        <f t="shared" si="49"/>
        <v>-6.1210516874749086</v>
      </c>
      <c r="N420" s="1">
        <f t="shared" si="50"/>
        <v>9.2895721262571556</v>
      </c>
      <c r="P420" s="1">
        <f t="shared" si="51"/>
        <v>9.2895721262571556</v>
      </c>
      <c r="Q420" s="1"/>
    </row>
    <row r="421" spans="8:17" x14ac:dyDescent="0.2">
      <c r="H421" s="1">
        <v>417</v>
      </c>
      <c r="I421" s="9">
        <f t="shared" si="45"/>
        <v>8077.5563364865275</v>
      </c>
      <c r="J421" s="1">
        <f t="shared" si="46"/>
        <v>1.0573496519026566</v>
      </c>
      <c r="K421" s="9">
        <f t="shared" si="47"/>
        <v>1.0176351843109703</v>
      </c>
      <c r="L421" s="10">
        <f t="shared" si="48"/>
        <v>-1.4988010832439613E-15</v>
      </c>
      <c r="M421" s="1">
        <f t="shared" si="49"/>
        <v>-6.1238723859840301</v>
      </c>
      <c r="N421" s="1">
        <f t="shared" si="50"/>
        <v>9.1279580064056631</v>
      </c>
      <c r="P421" s="1">
        <f t="shared" si="51"/>
        <v>9.1279580064056631</v>
      </c>
      <c r="Q421" s="1"/>
    </row>
    <row r="422" spans="8:17" x14ac:dyDescent="0.2">
      <c r="H422" s="1">
        <v>418</v>
      </c>
      <c r="I422" s="9">
        <f t="shared" si="45"/>
        <v>8194.64219627083</v>
      </c>
      <c r="J422" s="1">
        <f t="shared" si="46"/>
        <v>1.0726761551083903</v>
      </c>
      <c r="K422" s="9">
        <f t="shared" si="47"/>
        <v>1.0444500241145669</v>
      </c>
      <c r="L422" s="10">
        <f t="shared" si="48"/>
        <v>-1.9637069748057456E-15</v>
      </c>
      <c r="M422" s="1">
        <f t="shared" si="49"/>
        <v>-6.1266591264406269</v>
      </c>
      <c r="N422" s="1">
        <f t="shared" si="50"/>
        <v>8.9682895396442746</v>
      </c>
      <c r="P422" s="1">
        <f t="shared" si="51"/>
        <v>8.9682895396442746</v>
      </c>
      <c r="Q422" s="1"/>
    </row>
    <row r="423" spans="8:17" x14ac:dyDescent="0.2">
      <c r="H423" s="1">
        <v>419</v>
      </c>
      <c r="I423" s="9">
        <f t="shared" si="45"/>
        <v>8313.4252399546276</v>
      </c>
      <c r="J423" s="1">
        <f t="shared" si="46"/>
        <v>1.0882248191670592</v>
      </c>
      <c r="K423" s="9">
        <f t="shared" si="47"/>
        <v>1.0718828791081687</v>
      </c>
      <c r="L423" s="10">
        <f t="shared" si="48"/>
        <v>-1.8318679906315083E-15</v>
      </c>
      <c r="M423" s="1">
        <f t="shared" si="49"/>
        <v>-6.1294125740327416</v>
      </c>
      <c r="N423" s="1">
        <f t="shared" si="50"/>
        <v>8.8105286135056531</v>
      </c>
      <c r="P423" s="1">
        <f t="shared" si="51"/>
        <v>8.8105286135056531</v>
      </c>
      <c r="Q423" s="1"/>
    </row>
    <row r="424" spans="8:17" x14ac:dyDescent="0.2">
      <c r="H424" s="1">
        <v>420</v>
      </c>
      <c r="I424" s="9">
        <f t="shared" si="45"/>
        <v>8433.9300685716516</v>
      </c>
      <c r="J424" s="1">
        <f t="shared" si="46"/>
        <v>1.1039988643464484</v>
      </c>
      <c r="K424" s="9">
        <f t="shared" si="47"/>
        <v>1.0999426262353478</v>
      </c>
      <c r="L424" s="10">
        <f t="shared" si="48"/>
        <v>-3.5527136788005009E-15</v>
      </c>
      <c r="M424" s="1">
        <f t="shared" si="49"/>
        <v>-6.1321333855333151</v>
      </c>
      <c r="N424" s="1">
        <f t="shared" si="50"/>
        <v>8.6546375976721492</v>
      </c>
      <c r="P424" s="1">
        <f t="shared" si="51"/>
        <v>8.6546375976721492</v>
      </c>
      <c r="Q424" s="1"/>
    </row>
    <row r="425" spans="8:17" x14ac:dyDescent="0.2">
      <c r="H425" s="1">
        <v>421</v>
      </c>
      <c r="I425" s="9">
        <f t="shared" si="45"/>
        <v>8556.1816397527655</v>
      </c>
      <c r="J425" s="1">
        <f t="shared" si="46"/>
        <v>1.1200015575927982</v>
      </c>
      <c r="K425" s="9">
        <f t="shared" si="47"/>
        <v>1.1286379114275655</v>
      </c>
      <c r="L425" s="10">
        <f t="shared" si="48"/>
        <v>-2.4424906541753444E-15</v>
      </c>
      <c r="M425" s="1">
        <f t="shared" si="49"/>
        <v>-6.134822209610471</v>
      </c>
      <c r="N425" s="1">
        <f t="shared" si="50"/>
        <v>8.5005793261979647</v>
      </c>
      <c r="P425" s="1">
        <f t="shared" si="51"/>
        <v>8.5005793261979647</v>
      </c>
      <c r="Q425" s="1"/>
    </row>
    <row r="426" spans="8:17" x14ac:dyDescent="0.2">
      <c r="H426" s="1">
        <v>422</v>
      </c>
      <c r="I426" s="9">
        <f t="shared" si="45"/>
        <v>8680.205272894882</v>
      </c>
      <c r="J426" s="1">
        <f t="shared" si="46"/>
        <v>1.1362362132074144</v>
      </c>
      <c r="K426" s="9">
        <f t="shared" si="47"/>
        <v>1.1579771184029621</v>
      </c>
      <c r="L426" s="10">
        <f t="shared" si="48"/>
        <v>-3.219646771412954E-15</v>
      </c>
      <c r="M426" s="1">
        <f t="shared" si="49"/>
        <v>-6.1374796871343067</v>
      </c>
      <c r="N426" s="1">
        <f t="shared" si="50"/>
        <v>8.3483170799312916</v>
      </c>
      <c r="P426" s="1">
        <f t="shared" si="51"/>
        <v>8.3483170799312916</v>
      </c>
      <c r="Q426" s="1"/>
    </row>
    <row r="427" spans="8:17" x14ac:dyDescent="0.2">
      <c r="H427" s="1">
        <v>423</v>
      </c>
      <c r="I427" s="9">
        <f t="shared" si="45"/>
        <v>8806.0266544048336</v>
      </c>
      <c r="J427" s="1">
        <f t="shared" si="46"/>
        <v>1.1527061935330887</v>
      </c>
      <c r="K427" s="9">
        <f t="shared" si="47"/>
        <v>1.1879683354956585</v>
      </c>
      <c r="L427" s="10">
        <f t="shared" si="48"/>
        <v>-3.7747582837255322E-15</v>
      </c>
      <c r="M427" s="1">
        <f t="shared" si="49"/>
        <v>-6.1401064514806363</v>
      </c>
      <c r="N427" s="1">
        <f t="shared" si="50"/>
        <v>8.1978145691111877</v>
      </c>
      <c r="P427" s="1">
        <f t="shared" si="51"/>
        <v>8.1978145691111877</v>
      </c>
      <c r="Q427" s="1"/>
    </row>
    <row r="428" spans="8:17" x14ac:dyDescent="0.2">
      <c r="H428" s="1">
        <v>424</v>
      </c>
      <c r="I428" s="9">
        <f t="shared" si="45"/>
        <v>8933.6718430192668</v>
      </c>
      <c r="J428" s="1">
        <f t="shared" si="46"/>
        <v>1.1694149096504713</v>
      </c>
      <c r="K428" s="9">
        <f t="shared" si="47"/>
        <v>1.2186193204277991</v>
      </c>
      <c r="L428" s="10">
        <f t="shared" si="48"/>
        <v>-3.5527136788005009E-15</v>
      </c>
      <c r="M428" s="1">
        <f t="shared" si="49"/>
        <v>-6.1427031288321414</v>
      </c>
      <c r="N428" s="1">
        <f t="shared" si="50"/>
        <v>8.0490359161127003</v>
      </c>
      <c r="P428" s="1">
        <f t="shared" si="51"/>
        <v>8.0490359161127003</v>
      </c>
      <c r="Q428" s="1"/>
    </row>
    <row r="429" spans="8:17" x14ac:dyDescent="0.2">
      <c r="H429" s="1">
        <v>425</v>
      </c>
      <c r="I429" s="9">
        <f t="shared" si="45"/>
        <v>9063.1672752016384</v>
      </c>
      <c r="J429" s="1">
        <f t="shared" si="46"/>
        <v>1.1863658220845372</v>
      </c>
      <c r="K429" s="9">
        <f t="shared" si="47"/>
        <v>1.249937462934815</v>
      </c>
      <c r="L429" s="10">
        <f t="shared" si="48"/>
        <v>-3.9968028886505635E-15</v>
      </c>
      <c r="M429" s="1">
        <f t="shared" si="49"/>
        <v>-6.1452703384774061</v>
      </c>
      <c r="N429" s="1">
        <f t="shared" si="50"/>
        <v>7.9019456383137481</v>
      </c>
      <c r="P429" s="1">
        <f t="shared" si="51"/>
        <v>7.9019456383137481</v>
      </c>
      <c r="Q429" s="1"/>
    </row>
    <row r="430" spans="8:17" x14ac:dyDescent="0.2">
      <c r="H430" s="1">
        <v>426</v>
      </c>
      <c r="I430" s="9">
        <f t="shared" si="45"/>
        <v>9194.5397706174554</v>
      </c>
      <c r="J430" s="1">
        <f t="shared" si="46"/>
        <v>1.2035624415212909</v>
      </c>
      <c r="K430" s="9">
        <f t="shared" si="47"/>
        <v>1.2819297451528091</v>
      </c>
      <c r="L430" s="10">
        <f t="shared" si="48"/>
        <v>-4.6629367034256575E-15</v>
      </c>
      <c r="M430" s="1">
        <f t="shared" si="49"/>
        <v>-6.1478086931082796</v>
      </c>
      <c r="N430" s="1">
        <f t="shared" si="50"/>
        <v>7.7565086310572156</v>
      </c>
      <c r="P430" s="1">
        <f t="shared" si="51"/>
        <v>7.7565086310572156</v>
      </c>
      <c r="Q430" s="1"/>
    </row>
    <row r="431" spans="8:17" x14ac:dyDescent="0.2">
      <c r="H431" s="1">
        <v>427</v>
      </c>
      <c r="I431" s="9">
        <f t="shared" si="45"/>
        <v>9327.8165376888228</v>
      </c>
      <c r="J431" s="1">
        <f t="shared" si="46"/>
        <v>1.2210083295348577</v>
      </c>
      <c r="K431" s="9">
        <f t="shared" si="47"/>
        <v>1.3146026996756479</v>
      </c>
      <c r="L431" s="10">
        <f t="shared" si="48"/>
        <v>-3.7747582837255322E-15</v>
      </c>
      <c r="M431" s="1">
        <f t="shared" si="49"/>
        <v>-6.1503187991160377</v>
      </c>
      <c r="N431" s="1">
        <f t="shared" si="50"/>
        <v>7.6126901506822264</v>
      </c>
      <c r="P431" s="1">
        <f t="shared" si="51"/>
        <v>7.6126901506822264</v>
      </c>
      <c r="Q431" s="1"/>
    </row>
    <row r="432" spans="8:17" x14ac:dyDescent="0.2">
      <c r="H432" s="1">
        <v>428</v>
      </c>
      <c r="I432" s="9">
        <f t="shared" si="45"/>
        <v>9463.0251792296112</v>
      </c>
      <c r="J432" s="1">
        <f t="shared" si="46"/>
        <v>1.2387070993251244</v>
      </c>
      <c r="K432" s="9">
        <f t="shared" si="47"/>
        <v>1.347962365188287</v>
      </c>
      <c r="L432" s="10">
        <f t="shared" si="48"/>
        <v>-4.4408920985006262E-15</v>
      </c>
      <c r="M432" s="1">
        <f t="shared" si="49"/>
        <v>-6.1528012568868231</v>
      </c>
      <c r="N432" s="1">
        <f t="shared" si="50"/>
        <v>7.4704557975967987</v>
      </c>
      <c r="P432" s="1">
        <f t="shared" si="51"/>
        <v>7.4704557975967987</v>
      </c>
      <c r="Q432" s="1"/>
    </row>
    <row r="433" spans="8:17" x14ac:dyDescent="0.2">
      <c r="H433" s="1">
        <v>429</v>
      </c>
      <c r="I433" s="9">
        <f t="shared" si="45"/>
        <v>9600.193698162233</v>
      </c>
      <c r="J433" s="1">
        <f t="shared" si="46"/>
        <v>1.2566624164660625</v>
      </c>
      <c r="K433" s="9">
        <f t="shared" si="47"/>
        <v>1.3820142395820409</v>
      </c>
      <c r="L433" s="10">
        <f t="shared" si="48"/>
        <v>-4.4408920985006262E-15</v>
      </c>
      <c r="M433" s="1">
        <f t="shared" si="49"/>
        <v>-6.1552566610968258</v>
      </c>
      <c r="N433" s="1">
        <f t="shared" si="50"/>
        <v>7.3297714993649947</v>
      </c>
      <c r="P433" s="1">
        <f t="shared" si="51"/>
        <v>7.3297714993649947</v>
      </c>
      <c r="Q433" s="1"/>
    </row>
    <row r="434" spans="8:17" x14ac:dyDescent="0.2">
      <c r="H434" s="1">
        <v>430</v>
      </c>
      <c r="I434" s="9">
        <f t="shared" si="45"/>
        <v>9739.3505033172714</v>
      </c>
      <c r="J434" s="1">
        <f t="shared" si="46"/>
        <v>1.2748779996648998</v>
      </c>
      <c r="K434" s="9">
        <f t="shared" si="47"/>
        <v>1.4167632304571318</v>
      </c>
      <c r="L434" s="10">
        <f t="shared" si="48"/>
        <v>-4.4408920985006262E-15</v>
      </c>
      <c r="M434" s="1">
        <f t="shared" si="49"/>
        <v>-6.1576856010077003</v>
      </c>
      <c r="N434" s="1">
        <f t="shared" si="50"/>
        <v>7.1906034937809977</v>
      </c>
      <c r="P434" s="1">
        <f t="shared" si="51"/>
        <v>7.1906034937809977</v>
      </c>
      <c r="Q434" s="1"/>
    </row>
    <row r="435" spans="8:17" x14ac:dyDescent="0.2">
      <c r="H435" s="1">
        <v>431</v>
      </c>
      <c r="I435" s="9">
        <f t="shared" si="45"/>
        <v>9880.5244153172043</v>
      </c>
      <c r="J435" s="1">
        <f t="shared" si="46"/>
        <v>1.2933576215322964</v>
      </c>
      <c r="K435" s="9">
        <f t="shared" si="47"/>
        <v>1.4522136029178212</v>
      </c>
      <c r="L435" s="10">
        <f t="shared" si="48"/>
        <v>-4.8849813083506888E-15</v>
      </c>
      <c r="M435" s="1">
        <f t="shared" si="49"/>
        <v>-6.1600886607627015</v>
      </c>
      <c r="N435" s="1">
        <f t="shared" si="50"/>
        <v>7.0529183119016921</v>
      </c>
      <c r="P435" s="1">
        <f t="shared" si="51"/>
        <v>7.0529183119016921</v>
      </c>
      <c r="Q435" s="1"/>
    </row>
    <row r="436" spans="8:17" x14ac:dyDescent="0.2">
      <c r="H436" s="1">
        <v>432</v>
      </c>
      <c r="I436" s="9">
        <f t="shared" si="45"/>
        <v>10023.744672545454</v>
      </c>
      <c r="J436" s="1">
        <f t="shared" si="46"/>
        <v>1.3121051093636926</v>
      </c>
      <c r="K436" s="9">
        <f t="shared" si="47"/>
        <v>1.488368924565864</v>
      </c>
      <c r="L436" s="10">
        <f t="shared" si="48"/>
        <v>-5.773159728050814E-15</v>
      </c>
      <c r="M436" s="1">
        <f t="shared" si="49"/>
        <v>-6.162466419684046</v>
      </c>
      <c r="N436" s="1">
        <f t="shared" si="50"/>
        <v>6.9166827610090422</v>
      </c>
      <c r="P436" s="1">
        <f t="shared" si="51"/>
        <v>6.9166827610090422</v>
      </c>
      <c r="Q436" s="1"/>
    </row>
    <row r="437" spans="8:17" x14ac:dyDescent="0.2">
      <c r="H437" s="1">
        <v>433</v>
      </c>
      <c r="I437" s="9">
        <f t="shared" si="45"/>
        <v>10169.040937201877</v>
      </c>
      <c r="J437" s="1">
        <f t="shared" si="46"/>
        <v>1.3311243459319699</v>
      </c>
      <c r="K437" s="9">
        <f t="shared" si="47"/>
        <v>1.5252320075989221</v>
      </c>
      <c r="L437" s="10">
        <f t="shared" si="48"/>
        <v>-5.3290705182007514E-15</v>
      </c>
      <c r="M437" s="1">
        <f t="shared" si="49"/>
        <v>-6.1648194525720088</v>
      </c>
      <c r="N437" s="1">
        <f t="shared" si="50"/>
        <v>6.7818639074733369</v>
      </c>
      <c r="P437" s="1">
        <f t="shared" si="51"/>
        <v>6.7818639074733369</v>
      </c>
      <c r="Q437" s="1"/>
    </row>
    <row r="438" spans="8:17" x14ac:dyDescent="0.2">
      <c r="H438" s="1">
        <v>434</v>
      </c>
      <c r="I438" s="9">
        <f t="shared" si="45"/>
        <v>10316.443301446121</v>
      </c>
      <c r="J438" s="1">
        <f t="shared" si="46"/>
        <v>1.3504192702916153</v>
      </c>
      <c r="K438" s="9">
        <f t="shared" si="47"/>
        <v>1.5628048479221441</v>
      </c>
      <c r="L438" s="10">
        <f t="shared" si="48"/>
        <v>-5.773159728050814E-15</v>
      </c>
      <c r="M438" s="1">
        <f t="shared" si="49"/>
        <v>-6.1671483300062722</v>
      </c>
      <c r="N438" s="1">
        <f t="shared" si="50"/>
        <v>6.648429059486773</v>
      </c>
      <c r="P438" s="1">
        <f t="shared" si="51"/>
        <v>6.648429059486773</v>
      </c>
      <c r="Q438" s="1"/>
    </row>
    <row r="439" spans="8:17" x14ac:dyDescent="0.2">
      <c r="H439" s="1">
        <v>435</v>
      </c>
      <c r="I439" s="9">
        <f t="shared" si="45"/>
        <v>10465.982293629899</v>
      </c>
      <c r="J439" s="1">
        <f t="shared" si="46"/>
        <v>1.3699938785945227</v>
      </c>
      <c r="K439" s="9">
        <f t="shared" si="47"/>
        <v>1.6010885611831791</v>
      </c>
      <c r="L439" s="10">
        <f t="shared" si="48"/>
        <v>-5.773159728050814E-15</v>
      </c>
      <c r="M439" s="1">
        <f t="shared" si="49"/>
        <v>-6.1694536186500599</v>
      </c>
      <c r="N439" s="1">
        <f t="shared" si="50"/>
        <v>6.5163457496382762</v>
      </c>
      <c r="P439" s="1">
        <f t="shared" si="51"/>
        <v>6.5163457496382762</v>
      </c>
      <c r="Q439" s="1"/>
    </row>
    <row r="440" spans="8:17" x14ac:dyDescent="0.2">
      <c r="H440" s="1">
        <v>436</v>
      </c>
      <c r="I440" s="9">
        <f t="shared" si="45"/>
        <v>10617.688884619774</v>
      </c>
      <c r="J440" s="1">
        <f t="shared" si="46"/>
        <v>1.3898522249176453</v>
      </c>
      <c r="K440" s="9">
        <f t="shared" si="47"/>
        <v>1.6400833156438783</v>
      </c>
      <c r="L440" s="10">
        <f t="shared" si="48"/>
        <v>-4.4408920985006262E-15</v>
      </c>
      <c r="M440" s="1">
        <f t="shared" si="49"/>
        <v>-6.1717358815576038</v>
      </c>
      <c r="N440" s="1">
        <f t="shared" si="50"/>
        <v>6.3855817172967591</v>
      </c>
      <c r="P440" s="1">
        <f t="shared" si="51"/>
        <v>6.3855817172967591</v>
      </c>
      <c r="Q440" s="1"/>
    </row>
    <row r="441" spans="8:17" x14ac:dyDescent="0.2">
      <c r="H441" s="1">
        <v>437</v>
      </c>
      <c r="I441" s="9">
        <f t="shared" si="45"/>
        <v>10771.594494211455</v>
      </c>
      <c r="J441" s="1">
        <f t="shared" si="46"/>
        <v>1.4099984221026236</v>
      </c>
      <c r="K441" s="9">
        <f t="shared" si="47"/>
        <v>1.6797882618054172</v>
      </c>
      <c r="L441" s="10">
        <f t="shared" si="48"/>
        <v>0</v>
      </c>
      <c r="M441" s="1">
        <f t="shared" si="49"/>
        <v>-6.1739956784855021</v>
      </c>
      <c r="N441" s="1">
        <f t="shared" si="50"/>
        <v>6.2561048907715531</v>
      </c>
      <c r="P441" s="1">
        <f t="shared" si="51"/>
        <v>6.2561048907715531</v>
      </c>
      <c r="Q441" s="1"/>
    </row>
    <row r="442" spans="8:17" x14ac:dyDescent="0.2">
      <c r="H442" s="1">
        <v>438</v>
      </c>
      <c r="I442" s="9">
        <f t="shared" si="45"/>
        <v>10927.730997637091</v>
      </c>
      <c r="J442" s="1">
        <f t="shared" si="46"/>
        <v>1.4304366426075894</v>
      </c>
      <c r="K442" s="9">
        <f t="shared" si="47"/>
        <v>1.720201458708245</v>
      </c>
      <c r="L442" s="10">
        <f t="shared" si="48"/>
        <v>0</v>
      </c>
      <c r="M442" s="1">
        <f t="shared" si="49"/>
        <v>-6.1762335662085155</v>
      </c>
      <c r="N442" s="1">
        <f t="shared" si="50"/>
        <v>6.1278833692187504</v>
      </c>
      <c r="P442" s="1">
        <f t="shared" si="51"/>
        <v>6.1278833692187504</v>
      </c>
      <c r="Q442" s="1"/>
    </row>
    <row r="443" spans="8:17" x14ac:dyDescent="0.2">
      <c r="H443" s="1">
        <v>439</v>
      </c>
      <c r="I443" s="9">
        <f t="shared" si="45"/>
        <v>11086.130732167017</v>
      </c>
      <c r="J443" s="1">
        <f t="shared" si="46"/>
        <v>1.4511711193713306</v>
      </c>
      <c r="K443" s="9">
        <f t="shared" si="47"/>
        <v>1.7613197968337242</v>
      </c>
      <c r="L443" s="10">
        <f t="shared" si="48"/>
        <v>0</v>
      </c>
      <c r="M443" s="1">
        <f t="shared" si="49"/>
        <v>-6.1784500988404165</v>
      </c>
      <c r="N443" s="1">
        <f t="shared" si="50"/>
        <v>6.000885404257815</v>
      </c>
      <c r="P443" s="1">
        <f t="shared" si="51"/>
        <v>6.000885404257815</v>
      </c>
      <c r="Q443" s="1"/>
    </row>
    <row r="444" spans="8:17" x14ac:dyDescent="0.2">
      <c r="H444" s="1">
        <v>440</v>
      </c>
      <c r="I444" s="9">
        <f t="shared" si="45"/>
        <v>11246.826503806986</v>
      </c>
      <c r="J444" s="1">
        <f t="shared" si="46"/>
        <v>1.4722061466899585</v>
      </c>
      <c r="K444" s="9">
        <f t="shared" si="47"/>
        <v>1.803138917540799</v>
      </c>
      <c r="L444" s="10">
        <f t="shared" si="48"/>
        <v>-7.1054273576010019E-15</v>
      </c>
      <c r="M444" s="1">
        <f t="shared" si="49"/>
        <v>-6.1806458281604382</v>
      </c>
      <c r="N444" s="1">
        <f t="shared" si="50"/>
        <v>5.875079381267426</v>
      </c>
      <c r="P444" s="1">
        <f t="shared" si="51"/>
        <v>5.875079381267426</v>
      </c>
      <c r="Q444" s="1"/>
    </row>
    <row r="445" spans="8:17" x14ac:dyDescent="0.2">
      <c r="H445" s="1">
        <v>441</v>
      </c>
      <c r="I445" s="9">
        <f t="shared" si="45"/>
        <v>11409.851594092654</v>
      </c>
      <c r="J445" s="1">
        <f t="shared" si="46"/>
        <v>1.493546081106303</v>
      </c>
      <c r="K445" s="9">
        <f t="shared" si="47"/>
        <v>1.8456531289789446</v>
      </c>
      <c r="L445" s="10">
        <f t="shared" si="48"/>
        <v>0</v>
      </c>
      <c r="M445" s="1">
        <f t="shared" si="49"/>
        <v>-6.1828213039459561</v>
      </c>
      <c r="N445" s="1">
        <f t="shared" si="50"/>
        <v>5.7504338003243447</v>
      </c>
      <c r="P445" s="1">
        <f t="shared" si="51"/>
        <v>5.7504338003243447</v>
      </c>
      <c r="Q445" s="1"/>
    </row>
    <row r="446" spans="8:17" x14ac:dyDescent="0.2">
      <c r="H446" s="1">
        <v>442</v>
      </c>
      <c r="I446" s="9">
        <f t="shared" si="45"/>
        <v>11575.239766982428</v>
      </c>
      <c r="J446" s="1">
        <f t="shared" si="46"/>
        <v>1.5151953423121844</v>
      </c>
      <c r="K446" s="9">
        <f t="shared" si="47"/>
        <v>1.888855318427525</v>
      </c>
      <c r="L446" s="10">
        <f t="shared" si="48"/>
        <v>-7.1054273576010019E-15</v>
      </c>
      <c r="M446" s="1">
        <f t="shared" si="49"/>
        <v>-6.1849770743119805</v>
      </c>
      <c r="N446" s="1">
        <f t="shared" si="50"/>
        <v>5.6269172567517671</v>
      </c>
      <c r="P446" s="1">
        <f t="shared" si="51"/>
        <v>5.6269172567517671</v>
      </c>
      <c r="Q446" s="1"/>
    </row>
    <row r="447" spans="8:17" x14ac:dyDescent="0.2">
      <c r="H447" s="1">
        <v>443</v>
      </c>
      <c r="I447" s="9">
        <f t="shared" si="45"/>
        <v>11743.025275850334</v>
      </c>
      <c r="J447" s="1">
        <f t="shared" si="46"/>
        <v>1.5371584140637775</v>
      </c>
      <c r="K447" s="9">
        <f t="shared" si="47"/>
        <v>1.9327368610222679</v>
      </c>
      <c r="L447" s="10">
        <f t="shared" si="48"/>
        <v>-7.1054273576010019E-15</v>
      </c>
      <c r="M447" s="1">
        <f t="shared" si="49"/>
        <v>-6.1871136860580753</v>
      </c>
      <c r="N447" s="1">
        <f t="shared" si="50"/>
        <v>5.5044984212424879</v>
      </c>
      <c r="P447" s="1">
        <f t="shared" si="51"/>
        <v>5.5044984212424879</v>
      </c>
      <c r="Q447" s="1"/>
    </row>
    <row r="448" spans="8:17" x14ac:dyDescent="0.2">
      <c r="H448" s="1">
        <v>444</v>
      </c>
      <c r="I448" s="9">
        <f t="shared" si="45"/>
        <v>11913.242870580212</v>
      </c>
      <c r="J448" s="1">
        <f t="shared" si="46"/>
        <v>1.5594398451102407</v>
      </c>
      <c r="K448" s="9">
        <f t="shared" si="47"/>
        <v>1.9772875248414621</v>
      </c>
      <c r="L448" s="10">
        <f t="shared" si="48"/>
        <v>0</v>
      </c>
      <c r="M448" s="1">
        <f t="shared" si="49"/>
        <v>-6.189231685023306</v>
      </c>
      <c r="N448" s="1">
        <f t="shared" si="50"/>
        <v>5.3831460195216891</v>
      </c>
      <c r="P448" s="1">
        <f t="shared" si="51"/>
        <v>5.3831460195216891</v>
      </c>
      <c r="Q448" s="1"/>
    </row>
    <row r="449" spans="8:17" x14ac:dyDescent="0.2">
      <c r="H449" s="1">
        <v>445</v>
      </c>
      <c r="I449" s="9">
        <f t="shared" si="45"/>
        <v>12085.927804762669</v>
      </c>
      <c r="J449" s="1">
        <f t="shared" si="46"/>
        <v>1.5820442501357923</v>
      </c>
      <c r="K449" s="9">
        <f t="shared" si="47"/>
        <v>2.0224953723381955</v>
      </c>
      <c r="L449" s="10">
        <f t="shared" si="48"/>
        <v>-7.1054273576010019E-15</v>
      </c>
      <c r="M449" s="1">
        <f t="shared" si="49"/>
        <v>-6.1913316164497925</v>
      </c>
      <c r="N449" s="1">
        <f t="shared" si="50"/>
        <v>5.2628288115171244</v>
      </c>
      <c r="P449" s="1">
        <f t="shared" si="51"/>
        <v>5.2628288115171244</v>
      </c>
      <c r="Q449" s="1"/>
    </row>
    <row r="450" spans="8:17" x14ac:dyDescent="0.2">
      <c r="H450" s="1">
        <v>446</v>
      </c>
      <c r="I450" s="9">
        <f t="shared" si="45"/>
        <v>12261.115842996425</v>
      </c>
      <c r="J450" s="1">
        <f t="shared" si="46"/>
        <v>1.604976310715458</v>
      </c>
      <c r="K450" s="9">
        <f t="shared" si="47"/>
        <v>2.0683466581205225</v>
      </c>
      <c r="L450" s="10">
        <f t="shared" si="48"/>
        <v>0</v>
      </c>
      <c r="M450" s="1">
        <f t="shared" si="49"/>
        <v>-6.1934140253554562</v>
      </c>
      <c r="N450" s="1">
        <f t="shared" si="50"/>
        <v>5.1435155700021369</v>
      </c>
      <c r="P450" s="1">
        <f t="shared" si="51"/>
        <v>5.1435155700021369</v>
      </c>
      <c r="Q450" s="1"/>
    </row>
    <row r="451" spans="8:17" x14ac:dyDescent="0.2">
      <c r="H451" s="1">
        <v>447</v>
      </c>
      <c r="I451" s="9">
        <f t="shared" si="45"/>
        <v>12438.843268295534</v>
      </c>
      <c r="J451" s="1">
        <f t="shared" si="46"/>
        <v>1.6282407762846709</v>
      </c>
      <c r="K451" s="9">
        <f t="shared" si="47"/>
        <v>2.1148257230988707</v>
      </c>
      <c r="L451" s="10">
        <f t="shared" si="48"/>
        <v>0</v>
      </c>
      <c r="M451" s="1">
        <f t="shared" si="49"/>
        <v>-6.1954794569164875</v>
      </c>
      <c r="N451" s="1">
        <f t="shared" si="50"/>
        <v>5.0251750586818957</v>
      </c>
      <c r="P451" s="1">
        <f t="shared" si="51"/>
        <v>5.0251750586818957</v>
      </c>
      <c r="Q451" s="1"/>
    </row>
    <row r="452" spans="8:17" x14ac:dyDescent="0.2">
      <c r="H452" s="1">
        <v>448</v>
      </c>
      <c r="I452" s="9">
        <f t="shared" ref="I452:I484" si="52">20*10^(H452/160)</f>
        <v>12619.146889603864</v>
      </c>
      <c r="J452" s="1">
        <f t="shared" ref="J452:J484" si="53">2*PI()*I452/$B$6</f>
        <v>1.6518424651229162</v>
      </c>
      <c r="K452" s="9">
        <f t="shared" ref="K452:K484" si="54">4*SIN(J452/2)^2</f>
        <v>2.161914885039665</v>
      </c>
      <c r="L452" s="10">
        <f t="shared" ref="L452:L484" si="55">10*LOG10(($B$15+$B$16+$B$17)^2 + ( $B$15*$B$17*K452 - ($B$16*($B$15+$B$17) + 4*$B$15*$B$17) )*K452 )  - 10*LOG10( (1+$Z$2+$Z$3)^2 + ( 1*$Z$3*K452 - ($Z$2*(1+$Z$3) + 4*1*$Z$3) )*K452)</f>
        <v>0</v>
      </c>
      <c r="M452" s="1">
        <f t="shared" ref="M452:M484" si="56">ATAN2( ( $Z$1+$Z$2*$AB$2+$Z$3*$AB$3+ ($Z$1*$AB$2+$Z$2*(1+$AB$3)+$Z$3*$AB$2)*COS(J452)+ ($Z$1*$AB$3+$Z$3)*COS(2*J452) ) / ( 1+$AB$2*$AB$2+$AB$3*$AB$3+ 2* ( ($AB$2+$AB$2*$AB$3)*COS(J452)+ $AB$3*COS(2*J452) ) ),( ($Z$2-$Z$1*$AB$2+$Z$3*$AB$2-$Z$2*$AB$3+ 2*(-$Z$1*$AB$3+$Z$3)*COS(J452) )*SIN(J452) / ( 1+$AB$2*$AB$2+$AB$3*$AB$3+ 2*($AB$2 + $AB$2*$AB$3)*COS(J452)+ 2*$AB$3*COS(2*J452) ) ))*2</f>
        <v>-6.1975284568600211</v>
      </c>
      <c r="N452" s="1">
        <f t="shared" ref="N452:N484" si="57">DEGREES(M452)+360</f>
        <v>4.907776009694885</v>
      </c>
      <c r="P452" s="1">
        <f t="shared" ref="P452:P484" si="58">IF(N452&gt;180,N452-360,N452)</f>
        <v>4.907776009694885</v>
      </c>
      <c r="Q452" s="1"/>
    </row>
    <row r="453" spans="8:17" x14ac:dyDescent="0.2">
      <c r="H453" s="1">
        <v>449</v>
      </c>
      <c r="I453" s="9">
        <f t="shared" si="52"/>
        <v>12802.064049418626</v>
      </c>
      <c r="J453" s="1">
        <f t="shared" si="53"/>
        <v>1.675786265351648</v>
      </c>
      <c r="K453" s="9">
        <f t="shared" si="54"/>
        <v>2.2095943255861927</v>
      </c>
      <c r="L453" s="10">
        <f t="shared" si="55"/>
        <v>-7.9936057773011271E-15</v>
      </c>
      <c r="M453" s="1">
        <f t="shared" si="56"/>
        <v>-6.1995615718674459</v>
      </c>
      <c r="N453" s="1">
        <f t="shared" si="57"/>
        <v>4.7912871005047464</v>
      </c>
      <c r="P453" s="1">
        <f t="shared" si="58"/>
        <v>4.7912871005047464</v>
      </c>
      <c r="Q453" s="1"/>
    </row>
    <row r="454" spans="8:17" x14ac:dyDescent="0.2">
      <c r="H454" s="1">
        <v>450</v>
      </c>
      <c r="I454" s="9">
        <f t="shared" si="52"/>
        <v>12987.632631524233</v>
      </c>
      <c r="J454" s="1">
        <f t="shared" si="53"/>
        <v>1.7000771359466502</v>
      </c>
      <c r="K454" s="9">
        <f t="shared" si="54"/>
        <v>2.2578419738321069</v>
      </c>
      <c r="L454" s="10">
        <f t="shared" si="55"/>
        <v>-7.9936057773011271E-15</v>
      </c>
      <c r="M454" s="1">
        <f t="shared" si="56"/>
        <v>-6.2015793499886609</v>
      </c>
      <c r="N454" s="1">
        <f t="shared" si="57"/>
        <v>4.6756769301653094</v>
      </c>
      <c r="P454" s="1">
        <f t="shared" si="58"/>
        <v>4.6756769301653094</v>
      </c>
      <c r="Q454" s="1"/>
    </row>
    <row r="455" spans="8:17" x14ac:dyDescent="0.2">
      <c r="H455" s="1">
        <v>451</v>
      </c>
      <c r="I455" s="9">
        <f t="shared" si="52"/>
        <v>13175.891068838484</v>
      </c>
      <c r="J455" s="1">
        <f t="shared" si="53"/>
        <v>1.724720107765098</v>
      </c>
      <c r="K455" s="9">
        <f t="shared" si="54"/>
        <v>2.3066333865603239</v>
      </c>
      <c r="L455" s="10">
        <f t="shared" si="55"/>
        <v>-7.9936057773011271E-15</v>
      </c>
      <c r="M455" s="1">
        <f t="shared" si="56"/>
        <v>-6.2035823410674666</v>
      </c>
      <c r="N455" s="1">
        <f t="shared" si="57"/>
        <v>4.5609139949473843</v>
      </c>
      <c r="P455" s="1">
        <f t="shared" si="58"/>
        <v>4.5609139949473843</v>
      </c>
      <c r="Q455" s="1"/>
    </row>
    <row r="456" spans="8:17" x14ac:dyDescent="0.2">
      <c r="H456" s="1">
        <v>452</v>
      </c>
      <c r="I456" s="9">
        <f t="shared" si="52"/>
        <v>13366.87835137231</v>
      </c>
      <c r="J456" s="1">
        <f t="shared" si="53"/>
        <v>1.7497202845874873</v>
      </c>
      <c r="K456" s="9">
        <f t="shared" si="54"/>
        <v>2.355941625289991</v>
      </c>
      <c r="L456" s="10">
        <f t="shared" si="55"/>
        <v>0</v>
      </c>
      <c r="M456" s="1">
        <f t="shared" si="56"/>
        <v>-6.2055710971780993</v>
      </c>
      <c r="N456" s="1">
        <f t="shared" si="57"/>
        <v>4.4469666633272595</v>
      </c>
      <c r="P456" s="1">
        <f t="shared" si="58"/>
        <v>4.4469666633272595</v>
      </c>
      <c r="Q456" s="1"/>
    </row>
    <row r="457" spans="8:17" x14ac:dyDescent="0.2">
      <c r="H457" s="1">
        <v>453</v>
      </c>
      <c r="I457" s="9">
        <f t="shared" si="52"/>
        <v>13560.634034304923</v>
      </c>
      <c r="J457" s="1">
        <f t="shared" si="53"/>
        <v>1.7750828441746695</v>
      </c>
      <c r="K457" s="9">
        <f t="shared" si="54"/>
        <v>2.4057371303075201</v>
      </c>
      <c r="L457" s="10">
        <f t="shared" si="55"/>
        <v>-7.1054273576010019E-15</v>
      </c>
      <c r="M457" s="1">
        <f t="shared" si="56"/>
        <v>-6.2075461730726573</v>
      </c>
      <c r="N457" s="1">
        <f t="shared" si="57"/>
        <v>4.3338031503510592</v>
      </c>
      <c r="P457" s="1">
        <f t="shared" si="58"/>
        <v>4.3338031503510592</v>
      </c>
      <c r="Q457" s="1"/>
    </row>
    <row r="458" spans="8:17" x14ac:dyDescent="0.2">
      <c r="H458" s="1">
        <v>454</v>
      </c>
      <c r="I458" s="9">
        <f t="shared" si="52"/>
        <v>13757.198246176158</v>
      </c>
      <c r="J458" s="1">
        <f t="shared" si="53"/>
        <v>1.8008130393402253</v>
      </c>
      <c r="K458" s="9">
        <f t="shared" si="54"/>
        <v>2.4559875918942224</v>
      </c>
      <c r="L458" s="10">
        <f t="shared" si="55"/>
        <v>0</v>
      </c>
      <c r="M458" s="1">
        <f t="shared" si="56"/>
        <v>-6.2095081266388794</v>
      </c>
      <c r="N458" s="1">
        <f t="shared" si="57"/>
        <v>4.2213914914058819</v>
      </c>
      <c r="P458" s="1">
        <f t="shared" si="58"/>
        <v>4.2213914914058819</v>
      </c>
      <c r="Q458" s="1"/>
    </row>
    <row r="459" spans="8:17" x14ac:dyDescent="0.2">
      <c r="H459" s="1">
        <v>455</v>
      </c>
      <c r="I459" s="9">
        <f t="shared" si="52"/>
        <v>13956.611697197332</v>
      </c>
      <c r="J459" s="1">
        <f t="shared" si="53"/>
        <v>1.8269161990383544</v>
      </c>
      <c r="K459" s="9">
        <f t="shared" si="54"/>
        <v>2.5066578190030295</v>
      </c>
      <c r="L459" s="10">
        <f t="shared" si="55"/>
        <v>-7.9936057773011271E-15</v>
      </c>
      <c r="M459" s="1">
        <f t="shared" si="56"/>
        <v>-6.2114575193672721</v>
      </c>
      <c r="N459" s="1">
        <f t="shared" si="57"/>
        <v>4.1096995154555316</v>
      </c>
      <c r="P459" s="1">
        <f t="shared" si="58"/>
        <v>4.1096995154555316</v>
      </c>
      <c r="Q459" s="1"/>
    </row>
    <row r="460" spans="8:17" x14ac:dyDescent="0.2">
      <c r="H460" s="1">
        <v>456</v>
      </c>
      <c r="I460" s="9">
        <f t="shared" si="52"/>
        <v>14158.915687682775</v>
      </c>
      <c r="J460" s="1">
        <f t="shared" si="53"/>
        <v>1.8533977294675614</v>
      </c>
      <c r="K460" s="9">
        <f t="shared" si="54"/>
        <v>2.5577096056808264</v>
      </c>
      <c r="L460" s="10">
        <f t="shared" si="55"/>
        <v>0</v>
      </c>
      <c r="M460" s="1">
        <f t="shared" si="56"/>
        <v>-6.2133949168260552</v>
      </c>
      <c r="N460" s="1">
        <f t="shared" si="57"/>
        <v>3.9986948178278681</v>
      </c>
      <c r="P460" s="1">
        <f t="shared" si="58"/>
        <v>3.9986948178278681</v>
      </c>
      <c r="Q460" s="1"/>
    </row>
    <row r="461" spans="8:17" x14ac:dyDescent="0.2">
      <c r="H461" s="1">
        <v>457</v>
      </c>
      <c r="I461" s="9">
        <f t="shared" si="52"/>
        <v>14364.152116603427</v>
      </c>
      <c r="J461" s="1">
        <f t="shared" si="53"/>
        <v>1.8802631151903169</v>
      </c>
      <c r="K461" s="9">
        <f t="shared" si="54"/>
        <v>2.6091015955805972</v>
      </c>
      <c r="L461" s="10">
        <f t="shared" si="55"/>
        <v>-7.1054273576010019E-15</v>
      </c>
      <c r="M461" s="1">
        <f t="shared" si="56"/>
        <v>-6.2153208891416432</v>
      </c>
      <c r="N461" s="1">
        <f t="shared" si="57"/>
        <v>3.8883447326856526</v>
      </c>
      <c r="P461" s="1">
        <f t="shared" si="58"/>
        <v>3.8883447326856526</v>
      </c>
      <c r="Q461" s="1"/>
    </row>
    <row r="462" spans="8:17" x14ac:dyDescent="0.2">
      <c r="H462" s="1">
        <v>458</v>
      </c>
      <c r="I462" s="9">
        <f t="shared" si="52"/>
        <v>14572.363490264557</v>
      </c>
      <c r="J462" s="1">
        <f t="shared" si="53"/>
        <v>1.9075179202689687</v>
      </c>
      <c r="K462" s="9">
        <f t="shared" si="54"/>
        <v>2.6607891449598386</v>
      </c>
      <c r="L462" s="10">
        <f t="shared" si="55"/>
        <v>0</v>
      </c>
      <c r="M462" s="1">
        <f t="shared" si="56"/>
        <v>-6.2172360114814209</v>
      </c>
      <c r="N462" s="1">
        <f t="shared" si="57"/>
        <v>3.7786163053651762</v>
      </c>
      <c r="P462" s="1">
        <f t="shared" si="58"/>
        <v>3.7786163053651762</v>
      </c>
      <c r="Q462" s="1"/>
    </row>
    <row r="463" spans="8:17" x14ac:dyDescent="0.2">
      <c r="H463" s="1">
        <v>459</v>
      </c>
      <c r="I463" s="9">
        <f t="shared" si="52"/>
        <v>14783.592931109195</v>
      </c>
      <c r="J463" s="1">
        <f t="shared" si="53"/>
        <v>1.9351677894181103</v>
      </c>
      <c r="K463" s="9">
        <f t="shared" si="54"/>
        <v>2.7127241846181578</v>
      </c>
      <c r="L463" s="10">
        <f t="shared" si="55"/>
        <v>0</v>
      </c>
      <c r="M463" s="1">
        <f t="shared" si="56"/>
        <v>-6.2191408645343005</v>
      </c>
      <c r="N463" s="1">
        <f t="shared" si="57"/>
        <v>3.6694762648425581</v>
      </c>
      <c r="P463" s="1">
        <f t="shared" si="58"/>
        <v>3.6694762648425581</v>
      </c>
      <c r="Q463" s="1"/>
    </row>
    <row r="464" spans="8:17" x14ac:dyDescent="0.2">
      <c r="H464" s="1">
        <v>460</v>
      </c>
      <c r="I464" s="9">
        <f t="shared" si="52"/>
        <v>14997.884186649131</v>
      </c>
      <c r="J464" s="1">
        <f t="shared" si="53"/>
        <v>1.9632184491736435</v>
      </c>
      <c r="K464" s="9">
        <f t="shared" si="54"/>
        <v>2.7648550812882982</v>
      </c>
      <c r="L464" s="10">
        <f t="shared" si="55"/>
        <v>0</v>
      </c>
      <c r="M464" s="1">
        <f t="shared" si="56"/>
        <v>-6.2210360349828715</v>
      </c>
      <c r="N464" s="1">
        <f t="shared" si="57"/>
        <v>3.5608909966815077</v>
      </c>
      <c r="P464" s="1">
        <f t="shared" si="58"/>
        <v>3.5608909966815077</v>
      </c>
      <c r="Q464" s="1"/>
    </row>
    <row r="465" spans="8:17" x14ac:dyDescent="0.2">
      <c r="H465" s="1">
        <v>461</v>
      </c>
      <c r="I465" s="9">
        <f t="shared" si="52"/>
        <v>15215.281638525415</v>
      </c>
      <c r="J465" s="1">
        <f t="shared" si="53"/>
        <v>1.9916757090787967</v>
      </c>
      <c r="K465" s="9">
        <f t="shared" si="54"/>
        <v>2.8171264990611125</v>
      </c>
      <c r="L465" s="10">
        <f t="shared" si="55"/>
        <v>0</v>
      </c>
      <c r="M465" s="1">
        <f t="shared" si="56"/>
        <v>-6.2229221159587373</v>
      </c>
      <c r="N465" s="1">
        <f t="shared" si="57"/>
        <v>3.4528265169444694</v>
      </c>
      <c r="P465" s="1">
        <f t="shared" si="58"/>
        <v>3.4528265169444694</v>
      </c>
      <c r="Q465" s="1"/>
    </row>
    <row r="466" spans="8:17" x14ac:dyDescent="0.2">
      <c r="H466" s="1">
        <v>462</v>
      </c>
      <c r="I466" s="9">
        <f t="shared" si="52"/>
        <v>15435.830311700262</v>
      </c>
      <c r="J466" s="1">
        <f t="shared" si="53"/>
        <v>2.0205454628873412</v>
      </c>
      <c r="K466" s="9">
        <f t="shared" si="54"/>
        <v>2.8694792614963571</v>
      </c>
      <c r="L466" s="10">
        <f t="shared" si="55"/>
        <v>0</v>
      </c>
      <c r="M466" s="1">
        <f t="shared" si="56"/>
        <v>-6.2247997074697139</v>
      </c>
      <c r="N466" s="1">
        <f t="shared" si="57"/>
        <v>3.3452484477159032</v>
      </c>
      <c r="P466" s="1">
        <f t="shared" si="58"/>
        <v>3.3452484477159032</v>
      </c>
      <c r="Q466" s="1"/>
    </row>
    <row r="467" spans="8:17" x14ac:dyDescent="0.2">
      <c r="H467" s="1">
        <v>463</v>
      </c>
      <c r="I467" s="9">
        <f t="shared" si="52"/>
        <v>15659.575883782045</v>
      </c>
      <c r="J467" s="1">
        <f t="shared" si="53"/>
        <v>2.049833689784232</v>
      </c>
      <c r="K467" s="9">
        <f t="shared" si="54"/>
        <v>2.9218502151479528</v>
      </c>
      <c r="L467" s="10">
        <f t="shared" si="55"/>
        <v>0</v>
      </c>
      <c r="M467" s="1">
        <f t="shared" si="56"/>
        <v>-6.2266694167836132</v>
      </c>
      <c r="N467" s="1">
        <f t="shared" si="57"/>
        <v>3.2381219951132039</v>
      </c>
      <c r="P467" s="1">
        <f t="shared" si="58"/>
        <v>3.2381219951132039</v>
      </c>
      <c r="Q467" s="1"/>
    </row>
    <row r="468" spans="8:17" x14ac:dyDescent="0.2">
      <c r="H468" s="1">
        <v>464</v>
      </c>
      <c r="I468" s="9">
        <f t="shared" si="52"/>
        <v>15886.564694485642</v>
      </c>
      <c r="J468" s="1">
        <f t="shared" si="53"/>
        <v>2.0795464556239613</v>
      </c>
      <c r="K468" s="9">
        <f t="shared" si="54"/>
        <v>2.9741720953148065</v>
      </c>
      <c r="L468" s="10">
        <f t="shared" si="55"/>
        <v>0</v>
      </c>
      <c r="M468" s="1">
        <f t="shared" si="56"/>
        <v>-6.2285318587481386</v>
      </c>
      <c r="N468" s="1">
        <f t="shared" si="57"/>
        <v>3.1314119309578246</v>
      </c>
      <c r="P468" s="1">
        <f t="shared" si="58"/>
        <v>3.1314119309578246</v>
      </c>
      <c r="Q468" s="1"/>
    </row>
    <row r="469" spans="8:17" x14ac:dyDescent="0.2">
      <c r="H469" s="1">
        <v>465</v>
      </c>
      <c r="I469" s="9">
        <f t="shared" si="52"/>
        <v>16116.843755229647</v>
      </c>
      <c r="J469" s="1">
        <f t="shared" si="53"/>
        <v>2.1096899141868333</v>
      </c>
      <c r="K469" s="9">
        <f t="shared" si="54"/>
        <v>3.026373394916321</v>
      </c>
      <c r="L469" s="10">
        <f t="shared" si="55"/>
        <v>0</v>
      </c>
      <c r="M469" s="1">
        <f t="shared" si="56"/>
        <v>-6.2303876560193041</v>
      </c>
      <c r="N469" s="1">
        <f t="shared" si="57"/>
        <v>3.02508257968816</v>
      </c>
      <c r="P469" s="1">
        <f t="shared" si="58"/>
        <v>3.02508257968816</v>
      </c>
      <c r="Q469" s="1"/>
    </row>
    <row r="470" spans="8:17" x14ac:dyDescent="0.2">
      <c r="H470" s="1">
        <v>466</v>
      </c>
      <c r="I470" s="9">
        <f t="shared" si="52"/>
        <v>16350.46075887301</v>
      </c>
      <c r="J470" s="1">
        <f t="shared" si="53"/>
        <v>2.1402703084534851</v>
      </c>
      <c r="K470" s="9">
        <f t="shared" si="54"/>
        <v>3.0783782374859632</v>
      </c>
      <c r="L470" s="10">
        <f t="shared" si="55"/>
        <v>0</v>
      </c>
      <c r="M470" s="1">
        <f t="shared" si="56"/>
        <v>-6.2322374391612385</v>
      </c>
      <c r="N470" s="1">
        <f t="shared" si="57"/>
        <v>2.9190978126408709</v>
      </c>
      <c r="P470" s="1">
        <f t="shared" si="58"/>
        <v>2.9190978126408709</v>
      </c>
      <c r="Q470" s="1"/>
    </row>
    <row r="471" spans="8:17" x14ac:dyDescent="0.2">
      <c r="H471" s="1">
        <v>467</v>
      </c>
      <c r="I471" s="9">
        <f t="shared" si="52"/>
        <v>16587.464089592591</v>
      </c>
      <c r="J471" s="1">
        <f t="shared" si="53"/>
        <v>2.1712939718978581</v>
      </c>
      <c r="K471" s="9">
        <f t="shared" si="54"/>
        <v>3.1301062553762122</v>
      </c>
      <c r="L471" s="10">
        <f t="shared" si="55"/>
        <v>0</v>
      </c>
      <c r="M471" s="1">
        <f t="shared" si="56"/>
        <v>-6.234081846567058</v>
      </c>
      <c r="N471" s="1">
        <f t="shared" si="57"/>
        <v>2.8134210525847152</v>
      </c>
      <c r="P471" s="1">
        <f t="shared" si="58"/>
        <v>2.8134210525847152</v>
      </c>
      <c r="Q471" s="1"/>
    </row>
    <row r="472" spans="8:17" x14ac:dyDescent="0.2">
      <c r="H472" s="1">
        <v>468</v>
      </c>
      <c r="I472" s="9">
        <f t="shared" si="52"/>
        <v>16827.90283290391</v>
      </c>
      <c r="J472" s="1">
        <f t="shared" si="53"/>
        <v>2.2027673297989079</v>
      </c>
      <c r="K472" s="9">
        <f t="shared" si="54"/>
        <v>3.1814724743746363</v>
      </c>
      <c r="L472" s="10">
        <f t="shared" si="55"/>
        <v>0</v>
      </c>
      <c r="M472" s="1">
        <f t="shared" si="56"/>
        <v>-6.2359215241324435</v>
      </c>
      <c r="N472" s="1">
        <f t="shared" si="57"/>
        <v>2.7080152924232266</v>
      </c>
      <c r="P472" s="1">
        <f t="shared" si="58"/>
        <v>2.7080152924232266</v>
      </c>
      <c r="Q472" s="1"/>
    </row>
    <row r="473" spans="8:17" x14ac:dyDescent="0.2">
      <c r="H473" s="1">
        <v>469</v>
      </c>
      <c r="I473" s="9">
        <f t="shared" si="52"/>
        <v>17071.826785827325</v>
      </c>
      <c r="J473" s="1">
        <f t="shared" si="53"/>
        <v>2.2346969005713571</v>
      </c>
      <c r="K473" s="9">
        <f t="shared" si="54"/>
        <v>3.2323872060433692</v>
      </c>
      <c r="L473" s="10">
        <f t="shared" si="55"/>
        <v>0</v>
      </c>
      <c r="M473" s="1">
        <f t="shared" si="56"/>
        <v>-6.2377571245882519</v>
      </c>
      <c r="N473" s="1">
        <f t="shared" si="57"/>
        <v>2.6028431334331117</v>
      </c>
      <c r="P473" s="1">
        <f t="shared" si="58"/>
        <v>2.6028431334331117</v>
      </c>
      <c r="Q473" s="1"/>
    </row>
    <row r="474" spans="8:17" x14ac:dyDescent="0.2">
      <c r="H474" s="1">
        <v>470</v>
      </c>
      <c r="I474" s="9">
        <f t="shared" si="52"/>
        <v>17319.286467201313</v>
      </c>
      <c r="J474" s="1">
        <f t="shared" si="53"/>
        <v>2.2670892971156986</v>
      </c>
      <c r="K474" s="9">
        <f t="shared" si="54"/>
        <v>3.2827559492128384</v>
      </c>
      <c r="L474" s="10">
        <f t="shared" si="55"/>
        <v>0</v>
      </c>
      <c r="M474" s="1">
        <f t="shared" si="56"/>
        <v>-6.2395893063630146</v>
      </c>
      <c r="N474" s="1">
        <f t="shared" si="57"/>
        <v>2.49786685043847</v>
      </c>
      <c r="P474" s="1">
        <f t="shared" si="58"/>
        <v>2.49786685043847</v>
      </c>
      <c r="Q474" s="1"/>
    </row>
    <row r="475" spans="8:17" x14ac:dyDescent="0.2">
      <c r="H475" s="1">
        <v>471</v>
      </c>
      <c r="I475" s="9">
        <f t="shared" si="52"/>
        <v>17570.333128145459</v>
      </c>
      <c r="J475" s="1">
        <f t="shared" si="53"/>
        <v>2.2999512281877976</v>
      </c>
      <c r="K475" s="9">
        <f t="shared" si="54"/>
        <v>3.3324793021856807</v>
      </c>
      <c r="L475" s="10">
        <f t="shared" si="55"/>
        <v>0</v>
      </c>
      <c r="M475" s="1">
        <f t="shared" si="56"/>
        <v>-6.2414187317954894</v>
      </c>
      <c r="N475" s="1">
        <f t="shared" si="57"/>
        <v>2.3930484942237626</v>
      </c>
      <c r="P475" s="1">
        <f t="shared" si="58"/>
        <v>2.3930484942237626</v>
      </c>
      <c r="Q475" s="1"/>
    </row>
    <row r="476" spans="8:17" x14ac:dyDescent="0.2">
      <c r="H476" s="1">
        <v>472</v>
      </c>
      <c r="I476" s="9">
        <f t="shared" si="52"/>
        <v>17825.018762674932</v>
      </c>
      <c r="J476" s="1">
        <f t="shared" si="53"/>
        <v>2.3332894997883247</v>
      </c>
      <c r="K476" s="9">
        <f t="shared" si="54"/>
        <v>3.3814528873374794</v>
      </c>
      <c r="L476" s="10">
        <f t="shared" si="55"/>
        <v>0</v>
      </c>
      <c r="M476" s="1">
        <f t="shared" si="56"/>
        <v>-6.2432460644443202</v>
      </c>
      <c r="N476" s="1">
        <f t="shared" si="57"/>
        <v>2.2883500456792945</v>
      </c>
      <c r="P476" s="1">
        <f t="shared" si="58"/>
        <v>2.2883500456792945</v>
      </c>
      <c r="Q476" s="1"/>
    </row>
    <row r="477" spans="8:17" x14ac:dyDescent="0.2">
      <c r="H477" s="1">
        <v>473</v>
      </c>
      <c r="I477" s="9">
        <f t="shared" si="52"/>
        <v>18083.396118469012</v>
      </c>
      <c r="J477" s="1">
        <f t="shared" si="53"/>
        <v>2.367111016572351</v>
      </c>
      <c r="K477" s="9">
        <f t="shared" si="54"/>
        <v>3.42956728993784</v>
      </c>
      <c r="L477" s="10">
        <f t="shared" si="55"/>
        <v>0</v>
      </c>
      <c r="M477" s="1">
        <f t="shared" si="56"/>
        <v>-6.245071965134759</v>
      </c>
      <c r="N477" s="1">
        <f t="shared" si="57"/>
        <v>2.1837336423071179</v>
      </c>
      <c r="P477" s="1">
        <f t="shared" si="58"/>
        <v>2.1837336423071179</v>
      </c>
      <c r="Q477" s="1"/>
    </row>
    <row r="478" spans="8:17" x14ac:dyDescent="0.2">
      <c r="H478" s="1">
        <v>474</v>
      </c>
      <c r="I478" s="9">
        <f t="shared" si="52"/>
        <v>18345.518707795592</v>
      </c>
      <c r="J478" s="1">
        <f t="shared" si="53"/>
        <v>2.4014227832793646</v>
      </c>
      <c r="K478" s="9">
        <f t="shared" si="54"/>
        <v>3.4767080131573538</v>
      </c>
      <c r="L478" s="10">
        <f t="shared" si="55"/>
        <v>0</v>
      </c>
      <c r="M478" s="1">
        <f t="shared" si="56"/>
        <v>-6.2468970862230062</v>
      </c>
      <c r="N478" s="1">
        <f t="shared" si="57"/>
        <v>2.0791619068502314</v>
      </c>
      <c r="P478" s="1">
        <f t="shared" si="58"/>
        <v>2.0791619068502314</v>
      </c>
      <c r="Q478" s="1"/>
    </row>
    <row r="479" spans="8:17" x14ac:dyDescent="0.2">
      <c r="H479" s="1">
        <v>475</v>
      </c>
      <c r="I479" s="9">
        <f t="shared" si="52"/>
        <v>18611.440818593997</v>
      </c>
      <c r="J479" s="1">
        <f t="shared" si="53"/>
        <v>2.4362319061840045</v>
      </c>
      <c r="K479" s="9">
        <f t="shared" si="54"/>
        <v>3.5227554513733992</v>
      </c>
      <c r="L479" s="10">
        <f t="shared" si="55"/>
        <v>0</v>
      </c>
      <c r="M479" s="1">
        <f t="shared" si="56"/>
        <v>-6.2487220633172864</v>
      </c>
      <c r="N479" s="1">
        <f t="shared" si="57"/>
        <v>1.9745984216399393</v>
      </c>
      <c r="P479" s="1">
        <f t="shared" si="58"/>
        <v>1.9745984216399393</v>
      </c>
      <c r="Q479" s="1"/>
    </row>
    <row r="480" spans="8:17" x14ac:dyDescent="0.2">
      <c r="H480" s="1">
        <v>476</v>
      </c>
      <c r="I480" s="9">
        <f t="shared" si="52"/>
        <v>18881.217525718486</v>
      </c>
      <c r="J480" s="1">
        <f t="shared" si="53"/>
        <v>2.4715455945678353</v>
      </c>
      <c r="K480" s="9">
        <f t="shared" si="54"/>
        <v>3.5675848840395075</v>
      </c>
      <c r="L480" s="10">
        <f t="shared" si="55"/>
        <v>0</v>
      </c>
      <c r="M480" s="1">
        <f t="shared" si="56"/>
        <v>-6.2505475033218918</v>
      </c>
      <c r="N480" s="1">
        <f t="shared" si="57"/>
        <v>1.8700084136216901</v>
      </c>
      <c r="P480" s="1">
        <f t="shared" si="58"/>
        <v>1.8700084136216901</v>
      </c>
      <c r="Q480" s="1"/>
    </row>
    <row r="481" spans="8:17" x14ac:dyDescent="0.2">
      <c r="H481" s="1">
        <v>477</v>
      </c>
      <c r="I481" s="9">
        <f t="shared" si="52"/>
        <v>19154.904702344837</v>
      </c>
      <c r="J481" s="1">
        <f t="shared" si="53"/>
        <v>2.5073711622124635</v>
      </c>
      <c r="K481" s="9">
        <f t="shared" si="54"/>
        <v>3.6110664925386842</v>
      </c>
      <c r="L481" s="10">
        <f t="shared" si="55"/>
        <v>0</v>
      </c>
      <c r="M481" s="1">
        <f t="shared" si="56"/>
        <v>-6.2523739670818061</v>
      </c>
      <c r="N481" s="1">
        <f t="shared" si="57"/>
        <v>1.765359748745027</v>
      </c>
      <c r="P481" s="1">
        <f t="shared" si="58"/>
        <v>1.765359748745027</v>
      </c>
      <c r="Q481" s="1"/>
    </row>
    <row r="482" spans="8:17" x14ac:dyDescent="0.2">
      <c r="H482" s="1">
        <v>478</v>
      </c>
      <c r="I482" s="9">
        <f t="shared" si="52"/>
        <v>19432.559031542121</v>
      </c>
      <c r="J482" s="1">
        <f t="shared" si="53"/>
        <v>2.5437160289142797</v>
      </c>
      <c r="K482" s="9">
        <f t="shared" si="54"/>
        <v>3.6530654025996969</v>
      </c>
      <c r="L482" s="10">
        <f t="shared" si="55"/>
        <v>0</v>
      </c>
      <c r="M482" s="1">
        <f t="shared" si="56"/>
        <v>-6.2542019439535848</v>
      </c>
      <c r="N482" s="1">
        <f t="shared" si="57"/>
        <v>1.6606243889445409</v>
      </c>
      <c r="P482" s="1">
        <f t="shared" si="58"/>
        <v>1.6606243889445409</v>
      </c>
      <c r="Q482" s="1"/>
    </row>
    <row r="483" spans="8:17" x14ac:dyDescent="0.2">
      <c r="H483" s="1">
        <v>479</v>
      </c>
      <c r="I483" s="9">
        <f t="shared" si="52"/>
        <v>19714.238018012336</v>
      </c>
      <c r="J483" s="1">
        <f t="shared" si="53"/>
        <v>2.580587722021173</v>
      </c>
      <c r="K483" s="9">
        <f t="shared" si="54"/>
        <v>3.6934417550160772</v>
      </c>
      <c r="L483" s="10">
        <f t="shared" si="55"/>
        <v>0</v>
      </c>
      <c r="M483" s="1">
        <f t="shared" si="56"/>
        <v>-6.256031814046076</v>
      </c>
      <c r="N483" s="1">
        <f t="shared" si="57"/>
        <v>1.555780555587603</v>
      </c>
      <c r="P483" s="1">
        <f t="shared" si="58"/>
        <v>1.555780555587603</v>
      </c>
      <c r="Q483" s="1"/>
    </row>
    <row r="484" spans="8:17" x14ac:dyDescent="0.2">
      <c r="H484" s="1">
        <v>480</v>
      </c>
      <c r="I484" s="9">
        <f t="shared" si="52"/>
        <v>20000</v>
      </c>
      <c r="J484" s="1">
        <f t="shared" si="53"/>
        <v>2.6179938779914944</v>
      </c>
      <c r="K484" s="9">
        <f t="shared" si="54"/>
        <v>3.7320508075688776</v>
      </c>
      <c r="L484" s="10">
        <f t="shared" si="55"/>
        <v>0</v>
      </c>
      <c r="M484" s="1">
        <f t="shared" si="56"/>
        <v>-6.2578637911628912</v>
      </c>
      <c r="N484" s="1">
        <f t="shared" si="57"/>
        <v>1.4508159986295368</v>
      </c>
      <c r="P484" s="1">
        <f t="shared" si="58"/>
        <v>1.4508159986295368</v>
      </c>
      <c r="Q484" s="1"/>
    </row>
    <row r="485" spans="8:17" x14ac:dyDescent="0.2">
      <c r="Q485" s="1"/>
    </row>
    <row r="486" spans="8:17" x14ac:dyDescent="0.2">
      <c r="Q486" s="1"/>
    </row>
    <row r="487" spans="8:17" x14ac:dyDescent="0.2">
      <c r="Q487" s="1"/>
    </row>
    <row r="488" spans="8:17" x14ac:dyDescent="0.2">
      <c r="Q488" s="1"/>
    </row>
  </sheetData>
  <sheetProtection password="C78D" sheet="1" objects="1" scenarios="1" selectLockedCells="1" selectUnlockedCells="1"/>
  <mergeCells count="2">
    <mergeCell ref="A9:C9"/>
    <mergeCell ref="A10:C10"/>
  </mergeCells>
  <phoneticPr fontId="5" type="noConversion"/>
  <pageMargins left="0.7" right="0.7" top="0.75" bottom="0.75" header="0.51180555555555551" footer="0.51180555555555551"/>
  <pageSetup paperSize="9" firstPageNumber="0" orientation="portrait" horizontalDpi="300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 enableFormatConditionsCalculation="0"/>
  <dimension ref="A1:AI484"/>
  <sheetViews>
    <sheetView workbookViewId="0">
      <selection activeCell="B5" sqref="B5"/>
    </sheetView>
  </sheetViews>
  <sheetFormatPr baseColWidth="10" defaultColWidth="8.83203125" defaultRowHeight="15" x14ac:dyDescent="0.2"/>
  <cols>
    <col min="1" max="1" width="8.83203125" style="1"/>
    <col min="2" max="2" width="18.5" style="1" customWidth="1"/>
    <col min="3" max="20" width="8.83203125" style="1"/>
    <col min="21" max="21" width="11.33203125" style="1" customWidth="1"/>
    <col min="22" max="22" width="19.83203125" style="1" customWidth="1"/>
    <col min="23" max="25" width="10.5" style="1" bestFit="1" customWidth="1"/>
    <col min="26" max="26" width="17.5" style="1" bestFit="1" customWidth="1"/>
    <col min="27" max="27" width="8.83203125" style="1"/>
    <col min="28" max="28" width="17.83203125" style="1" bestFit="1" customWidth="1"/>
    <col min="29" max="29" width="10.5" style="1" bestFit="1" customWidth="1"/>
    <col min="30" max="31" width="17.5" style="1" bestFit="1" customWidth="1"/>
    <col min="32" max="33" width="8.83203125" style="1"/>
    <col min="34" max="35" width="17.5" style="1" bestFit="1" customWidth="1"/>
    <col min="36" max="16384" width="8.83203125" style="1"/>
  </cols>
  <sheetData>
    <row r="1" spans="1:35" x14ac:dyDescent="0.2">
      <c r="Y1" s="1" t="s">
        <v>4</v>
      </c>
      <c r="Z1" s="2">
        <v>1</v>
      </c>
      <c r="AA1" s="1" t="s">
        <v>7</v>
      </c>
      <c r="AB1" s="3">
        <f>(1+COS($AB$4))/2</f>
        <v>0.99996653410406511</v>
      </c>
      <c r="AC1" s="1" t="s">
        <v>14</v>
      </c>
      <c r="AD1" s="2">
        <f>Z2^2-4*Z1*Z3</f>
        <v>-6.1338805645108074E-3</v>
      </c>
      <c r="AE1" s="2">
        <f>B16^2-4*B15*B17</f>
        <v>-6.133880564498817E-3</v>
      </c>
      <c r="AG1" s="1" t="s">
        <v>20</v>
      </c>
      <c r="AH1" s="2">
        <f>IF(AD1&lt;0,AD5,AD2)</f>
        <v>0.97634470324890499</v>
      </c>
      <c r="AI1" s="2">
        <f>IF(AD1&lt;0,AD5,AD2)</f>
        <v>0.97634470324890499</v>
      </c>
    </row>
    <row r="2" spans="1:35" x14ac:dyDescent="0.2">
      <c r="A2" s="1" t="s">
        <v>28</v>
      </c>
      <c r="B2" s="4"/>
      <c r="I2" s="5" t="s">
        <v>1</v>
      </c>
      <c r="J2" s="6" t="s">
        <v>12</v>
      </c>
      <c r="K2" s="6" t="s">
        <v>11</v>
      </c>
      <c r="L2" s="6" t="s">
        <v>13</v>
      </c>
      <c r="M2" s="6" t="s">
        <v>29</v>
      </c>
      <c r="N2" s="6" t="s">
        <v>29</v>
      </c>
      <c r="O2" s="6" t="s">
        <v>30</v>
      </c>
      <c r="P2" s="6" t="s">
        <v>35</v>
      </c>
      <c r="Y2" s="1" t="s">
        <v>5</v>
      </c>
      <c r="Z2" s="2">
        <f>ROUND(-B12,14)</f>
        <v>-1.95268940649781</v>
      </c>
      <c r="AA2" s="1" t="s">
        <v>8</v>
      </c>
      <c r="AB2" s="3">
        <f>1+COS($AB$4)</f>
        <v>1.9999330682081302</v>
      </c>
      <c r="AC2" s="1" t="s">
        <v>15</v>
      </c>
      <c r="AD2" s="2" t="e">
        <f>(-Z2-SQRT(AD1))/2*Z1</f>
        <v>#NUM!</v>
      </c>
      <c r="AE2" s="2" t="e">
        <f>(-B16-SQRT(AE1))/2*B15</f>
        <v>#NUM!</v>
      </c>
      <c r="AH2" s="2">
        <f>IF(AD1&lt;0,AD6,0)</f>
        <v>3.9159547253865203E-2</v>
      </c>
      <c r="AI2" s="2">
        <f>IF(AD1&lt;0,-AD6,0)</f>
        <v>-3.9159547253865203E-2</v>
      </c>
    </row>
    <row r="3" spans="1:35" x14ac:dyDescent="0.2">
      <c r="A3" s="1" t="s">
        <v>22</v>
      </c>
      <c r="B3" s="7">
        <f>Dashboard!D24</f>
        <v>353.55339059327378</v>
      </c>
      <c r="C3" s="1" t="s">
        <v>0</v>
      </c>
      <c r="I3" s="8" t="s">
        <v>0</v>
      </c>
      <c r="L3" s="6" t="s">
        <v>2</v>
      </c>
      <c r="M3" s="8" t="s">
        <v>32</v>
      </c>
      <c r="N3" s="8" t="s">
        <v>33</v>
      </c>
      <c r="O3" s="8" t="s">
        <v>31</v>
      </c>
      <c r="Y3" s="1" t="s">
        <v>6</v>
      </c>
      <c r="Z3" s="2">
        <f>ROUND(-B13,14)</f>
        <v>0.95478244970332005</v>
      </c>
      <c r="AA3" s="1" t="s">
        <v>9</v>
      </c>
      <c r="AB3" s="3">
        <f>(1+COS($AB$4))/2</f>
        <v>0.99996653410406511</v>
      </c>
      <c r="AC3" s="1" t="s">
        <v>16</v>
      </c>
      <c r="AD3" s="2" t="e">
        <f>(-Z2-SQRT(AD1))/2*Z1</f>
        <v>#NUM!</v>
      </c>
      <c r="AE3" s="2" t="e">
        <f>(-B16-SQRT(AE1))/2*B15</f>
        <v>#NUM!</v>
      </c>
    </row>
    <row r="4" spans="1:35" ht="16" x14ac:dyDescent="0.2">
      <c r="A4" s="1" t="s">
        <v>23</v>
      </c>
      <c r="B4" s="7">
        <f>(Dashboard!D8*APF_B!E4)^Calc!V8*Dashboard!C26^Dashboard!D14</f>
        <v>1</v>
      </c>
      <c r="D4" s="1" t="s">
        <v>47</v>
      </c>
      <c r="E4" s="17">
        <f>SQRT(1/Dashboard!D12)^Dashboard!D10</f>
        <v>1</v>
      </c>
      <c r="H4" s="1">
        <v>0</v>
      </c>
      <c r="I4" s="9">
        <f>20*10^(H4/160)</f>
        <v>20</v>
      </c>
      <c r="J4" s="1">
        <f>2*PI()*I4/$B$6</f>
        <v>2.6179938779914941E-3</v>
      </c>
      <c r="K4" s="9">
        <f>4*SIN(J4/2)^2</f>
        <v>6.8538880305489363E-6</v>
      </c>
      <c r="L4" s="10">
        <f t="shared" ref="L4:L67" si="0">10*LOG10(($B$15+$B$16+$B$17)^2 + ( $B$15*$B$17*K4 - ($B$16*($B$15+$B$17) + 4*$B$15*$B$17) )*K4 )  - 10*LOG10( (1+$Z$2+$Z$3)^2 + ( 1*$Z$3*K4 - ($Z$2*(1+$Z$3) + 4*1*$Z$3) )*K4)</f>
        <v>-1.2903456081403419E-11</v>
      </c>
      <c r="M4" s="1">
        <f>ATAN2( ( $Z$1+$Z$2*$AB$2+$Z$3*$AB$3+ ($Z$1*$AB$2+$Z$2*(1+$AB$3)+$Z$3*$AB$2)*COS(J4)+ ($Z$1*$AB$3+$Z$3)*COS(2*J4) ) / ( 1+$AB$2*$AB$2+$AB$3*$AB$3+ 2* ( ($AB$2+$AB$2*$AB$3)*COS(J4)+ $AB$3*COS(2*J4) ) ),( ($Z$2-$Z$1*$AB$2+$Z$3*$AB$2-$Z$2*$AB$3+ 2*(-$Z$1*$AB$3+$Z$3)*COS(J4) )*SIN(J4) / ( 1+$AB$2*$AB$2+$AB$3*$AB$3+ 2*($AB$2 + $AB$2*$AB$3)*COS(J4)+ 2*$AB$3*COS(2*J4) ) ))*2</f>
        <v>-0.11335837287105112</v>
      </c>
      <c r="N4" s="1">
        <f>DEGREES(M4)+360</f>
        <v>353.50504366201847</v>
      </c>
      <c r="O4" s="11"/>
      <c r="P4" s="1">
        <f>IF(N4&gt;180,N4-360,N4)</f>
        <v>-6.4949563379815345</v>
      </c>
      <c r="AA4" s="1" t="s">
        <v>24</v>
      </c>
      <c r="AB4" s="1">
        <f>2*PI()*$B$3/($B$6*4)</f>
        <v>1.1570007651454078E-2</v>
      </c>
      <c r="AD4" s="2"/>
      <c r="AE4" s="2"/>
      <c r="AG4" s="1" t="s">
        <v>21</v>
      </c>
      <c r="AH4" s="2">
        <f>IF(AE1&lt;0,AE5,AE2)</f>
        <v>1.0225834204978177</v>
      </c>
      <c r="AI4" s="2">
        <f>IF(AE1&lt;0,AE5,AE2)</f>
        <v>1.0225834204978177</v>
      </c>
    </row>
    <row r="5" spans="1:35" x14ac:dyDescent="0.2">
      <c r="H5" s="1">
        <v>1</v>
      </c>
      <c r="I5" s="9">
        <f t="shared" ref="I5:I68" si="1">20*10^(H5/160)</f>
        <v>20.289904161374722</v>
      </c>
      <c r="J5" s="1">
        <f t="shared" ref="J5:J68" si="2">2*PI()*I5/$B$6</f>
        <v>2.6559422439756584E-3</v>
      </c>
      <c r="K5" s="9">
        <f t="shared" ref="K5:K68" si="3">4*SIN(J5/2)^2</f>
        <v>7.0540250567247637E-6</v>
      </c>
      <c r="L5" s="10">
        <f t="shared" si="0"/>
        <v>-1.2903456081403419E-11</v>
      </c>
      <c r="M5" s="1">
        <f t="shared" ref="M5:M68" si="4">ATAN2( ( $Z$1+$Z$2*$AB$2+$Z$3*$AB$3+ ($Z$1*$AB$2+$Z$2*(1+$AB$3)+$Z$3*$AB$2)*COS(J5)+ ($Z$1*$AB$3+$Z$3)*COS(2*J5) ) / ( 1+$AB$2*$AB$2+$AB$3*$AB$3+ 2* ( ($AB$2+$AB$2*$AB$3)*COS(J5)+ $AB$3*COS(2*J5) ) ),( ($Z$2-$Z$1*$AB$2+$Z$3*$AB$2-$Z$2*$AB$3+ 2*(-$Z$1*$AB$3+$Z$3)*COS(J5) )*SIN(J5) / ( 1+$AB$2*$AB$2+$AB$3*$AB$3+ 2*($AB$2 + $AB$2*$AB$3)*COS(J5)+ 2*$AB$3*COS(2*J5) ) ))*2</f>
        <v>-0.11500868802314312</v>
      </c>
      <c r="N5" s="1">
        <f t="shared" ref="N5:N68" si="5">DEGREES(M5)+360</f>
        <v>353.41048756893713</v>
      </c>
      <c r="O5" s="1">
        <f>(-((M6-M4)/(I6-I4))/360)*58000000</f>
        <v>917.23213275071896</v>
      </c>
      <c r="P5" s="1">
        <f t="shared" ref="P5:P68" si="6">IF(N5&gt;180,N5-360,N5)</f>
        <v>-6.5895124310628717</v>
      </c>
      <c r="AA5" s="1" t="s">
        <v>25</v>
      </c>
      <c r="AB5" s="1">
        <f>SIN($B$22)/(2*$B$4)</f>
        <v>2.3131755814332581E-2</v>
      </c>
      <c r="AC5" s="1" t="s">
        <v>17</v>
      </c>
      <c r="AD5" s="2">
        <f>-Z2/(2*Z1)</f>
        <v>0.97634470324890499</v>
      </c>
      <c r="AE5" s="2">
        <f>-B16/(2*B15)</f>
        <v>1.0225834204978177</v>
      </c>
      <c r="AH5" s="2">
        <f>IF(AE1&lt;0,AE6,0)</f>
        <v>4.1014104591045847E-2</v>
      </c>
      <c r="AI5" s="2">
        <f>IF(AE1&lt;0,-AE6,0)</f>
        <v>-4.1014104591045847E-2</v>
      </c>
    </row>
    <row r="6" spans="1:35" x14ac:dyDescent="0.2">
      <c r="A6" s="1" t="s">
        <v>3</v>
      </c>
      <c r="B6" s="4">
        <v>48000</v>
      </c>
      <c r="C6" s="1" t="s">
        <v>0</v>
      </c>
      <c r="H6" s="1">
        <v>2</v>
      </c>
      <c r="I6" s="9">
        <f t="shared" si="1"/>
        <v>20.584010543888564</v>
      </c>
      <c r="J6" s="1">
        <f t="shared" si="2"/>
        <v>2.6944406794206315E-3</v>
      </c>
      <c r="K6" s="9">
        <f t="shared" si="3"/>
        <v>7.260006182604982E-6</v>
      </c>
      <c r="L6" s="10">
        <f t="shared" si="0"/>
        <v>-1.2903456081403419E-11</v>
      </c>
      <c r="M6" s="1">
        <f t="shared" si="4"/>
        <v>-0.11668324123689824</v>
      </c>
      <c r="N6" s="1">
        <f t="shared" si="5"/>
        <v>353.31454273721886</v>
      </c>
      <c r="O6" s="1">
        <f t="shared" ref="O6:O69" si="7">(-((M7-M5)/(I7-I5))/360)*58000000</f>
        <v>917.40801367917049</v>
      </c>
      <c r="P6" s="1">
        <f t="shared" si="6"/>
        <v>-6.6854572627811422</v>
      </c>
      <c r="AC6" s="1" t="s">
        <v>18</v>
      </c>
      <c r="AD6" s="2">
        <f>SQRT(-AD1)/(2*Z1)</f>
        <v>3.9159547253865203E-2</v>
      </c>
      <c r="AE6" s="2">
        <f>SQRT(-AE1)/(2*B15)</f>
        <v>4.1014104591045847E-2</v>
      </c>
    </row>
    <row r="7" spans="1:35" x14ac:dyDescent="0.2">
      <c r="B7" s="4"/>
      <c r="H7" s="1">
        <v>3</v>
      </c>
      <c r="I7" s="9">
        <f t="shared" si="1"/>
        <v>20.882380059611286</v>
      </c>
      <c r="J7" s="1">
        <f t="shared" si="2"/>
        <v>2.7334971576977E-3</v>
      </c>
      <c r="K7" s="9">
        <f t="shared" si="3"/>
        <v>7.4720020585688735E-6</v>
      </c>
      <c r="L7" s="10">
        <f t="shared" si="0"/>
        <v>-1.291056150876102E-11</v>
      </c>
      <c r="M7" s="1">
        <f t="shared" si="4"/>
        <v>-0.11838239783871961</v>
      </c>
      <c r="N7" s="1">
        <f t="shared" si="5"/>
        <v>353.21718823520274</v>
      </c>
      <c r="O7" s="1">
        <f t="shared" si="7"/>
        <v>917.58904787611721</v>
      </c>
      <c r="P7" s="1">
        <f t="shared" si="6"/>
        <v>-6.782811764797259</v>
      </c>
      <c r="AC7" s="1" t="s">
        <v>19</v>
      </c>
      <c r="AD7" s="2">
        <f>SQRT(AD5^2+AD6^2)</f>
        <v>0.97712969952986284</v>
      </c>
    </row>
    <row r="8" spans="1:35" x14ac:dyDescent="0.2">
      <c r="B8" s="4"/>
      <c r="H8" s="1">
        <v>4</v>
      </c>
      <c r="I8" s="9">
        <f t="shared" si="1"/>
        <v>21.185074503545778</v>
      </c>
      <c r="J8" s="1">
        <f t="shared" si="2"/>
        <v>2.7731197677538268E-3</v>
      </c>
      <c r="K8" s="9">
        <f t="shared" si="3"/>
        <v>7.690188318052288E-6</v>
      </c>
      <c r="L8" s="10">
        <f t="shared" si="0"/>
        <v>-1.2903456081403419E-11</v>
      </c>
      <c r="M8" s="1">
        <f t="shared" si="4"/>
        <v>-0.12010652907006418</v>
      </c>
      <c r="N8" s="1">
        <f t="shared" si="5"/>
        <v>353.11840279232001</v>
      </c>
      <c r="O8" s="1">
        <f t="shared" si="7"/>
        <v>917.7753868448234</v>
      </c>
      <c r="P8" s="1">
        <f t="shared" si="6"/>
        <v>-6.8815972076799881</v>
      </c>
      <c r="AD8" s="2"/>
    </row>
    <row r="9" spans="1:35" x14ac:dyDescent="0.2">
      <c r="A9" s="41" t="s">
        <v>26</v>
      </c>
      <c r="B9" s="41"/>
      <c r="C9" s="41"/>
      <c r="H9" s="1">
        <v>5</v>
      </c>
      <c r="I9" s="9">
        <f t="shared" si="1"/>
        <v>21.492156566426349</v>
      </c>
      <c r="J9" s="1">
        <f t="shared" si="2"/>
        <v>2.8133167157869438E-3</v>
      </c>
      <c r="K9" s="9">
        <f t="shared" si="3"/>
        <v>7.9147457230540718E-6</v>
      </c>
      <c r="L9" s="10">
        <f t="shared" si="0"/>
        <v>-1.2903456081403419E-11</v>
      </c>
      <c r="M9" s="1">
        <f t="shared" si="4"/>
        <v>-0.12185601220070562</v>
      </c>
      <c r="N9" s="1">
        <f t="shared" si="5"/>
        <v>353.01816479260492</v>
      </c>
      <c r="O9" s="1">
        <f t="shared" si="7"/>
        <v>917.96718658055136</v>
      </c>
      <c r="P9" s="1">
        <f t="shared" si="6"/>
        <v>-6.9818352073950791</v>
      </c>
      <c r="AD9" s="2">
        <f>IF(AD1&lt;0,AD7,AD2)</f>
        <v>0.97712969952986284</v>
      </c>
    </row>
    <row r="10" spans="1:35" x14ac:dyDescent="0.2">
      <c r="A10" s="41" t="s">
        <v>27</v>
      </c>
      <c r="B10" s="41"/>
      <c r="C10" s="41"/>
      <c r="H10" s="1">
        <v>6</v>
      </c>
      <c r="I10" s="9">
        <f t="shared" si="1"/>
        <v>21.80368984770255</v>
      </c>
      <c r="J10" s="1">
        <f t="shared" si="2"/>
        <v>2.8540963269455288E-3</v>
      </c>
      <c r="K10" s="9">
        <f t="shared" si="3"/>
        <v>8.1458603138912639E-6</v>
      </c>
      <c r="L10" s="10">
        <f t="shared" si="0"/>
        <v>-1.2903456081403419E-11</v>
      </c>
      <c r="M10" s="1">
        <f t="shared" si="4"/>
        <v>-0.12363123064486443</v>
      </c>
      <c r="N10" s="1">
        <f t="shared" si="5"/>
        <v>352.91645226804081</v>
      </c>
      <c r="O10" s="1">
        <f t="shared" si="7"/>
        <v>918.1646076960152</v>
      </c>
      <c r="P10" s="1">
        <f t="shared" si="6"/>
        <v>-7.083547731959186</v>
      </c>
    </row>
    <row r="11" spans="1:35" x14ac:dyDescent="0.2">
      <c r="A11" s="1" t="s">
        <v>4</v>
      </c>
      <c r="B11" s="12">
        <v>1</v>
      </c>
      <c r="H11" s="1">
        <v>7</v>
      </c>
      <c r="I11" s="9">
        <f t="shared" si="1"/>
        <v>22.119738868711192</v>
      </c>
      <c r="J11" s="1">
        <f t="shared" si="2"/>
        <v>2.8954670470528205E-3</v>
      </c>
      <c r="K11" s="9">
        <f t="shared" si="3"/>
        <v>8.3837235633271681E-6</v>
      </c>
      <c r="L11" s="10">
        <f t="shared" si="0"/>
        <v>-1.2903456081403419E-11</v>
      </c>
      <c r="M11" s="1">
        <f t="shared" si="4"/>
        <v>-0.12543257408027039</v>
      </c>
      <c r="N11" s="1">
        <f t="shared" si="5"/>
        <v>352.81324289173847</v>
      </c>
      <c r="O11" s="1">
        <f t="shared" si="7"/>
        <v>918.36781555371249</v>
      </c>
      <c r="P11" s="1">
        <f t="shared" si="6"/>
        <v>-7.1867571082615314</v>
      </c>
    </row>
    <row r="12" spans="1:35" x14ac:dyDescent="0.2">
      <c r="A12" s="1" t="s">
        <v>5</v>
      </c>
      <c r="B12" s="13">
        <f>-(-2*COS(B22))/B24</f>
        <v>1.9526894064978129</v>
      </c>
      <c r="H12" s="1">
        <v>8</v>
      </c>
      <c r="I12" s="9">
        <f t="shared" si="1"/>
        <v>22.440369086039272</v>
      </c>
      <c r="J12" s="1">
        <f t="shared" si="2"/>
        <v>2.9374374443560196E-3</v>
      </c>
      <c r="K12" s="9">
        <f t="shared" si="3"/>
        <v>8.6285325351998765E-6</v>
      </c>
      <c r="L12" s="10">
        <f t="shared" si="0"/>
        <v>-1.2903456081403419E-11</v>
      </c>
      <c r="M12" s="1">
        <f t="shared" si="4"/>
        <v>-0.12726043857029704</v>
      </c>
      <c r="N12" s="1">
        <f t="shared" si="5"/>
        <v>352.7085139709381</v>
      </c>
      <c r="O12" s="1">
        <f t="shared" si="7"/>
        <v>918.57698042166498</v>
      </c>
      <c r="P12" s="1">
        <f t="shared" si="6"/>
        <v>-7.2914860290619004</v>
      </c>
    </row>
    <row r="13" spans="1:35" ht="15" customHeight="1" x14ac:dyDescent="0.2">
      <c r="A13" s="1" t="s">
        <v>6</v>
      </c>
      <c r="B13" s="13">
        <f>-(1-B23)/B24</f>
        <v>-0.95478244970331982</v>
      </c>
      <c r="C13" s="16"/>
      <c r="H13" s="1">
        <v>9</v>
      </c>
      <c r="I13" s="9">
        <f t="shared" si="1"/>
        <v>22.76564690508064</v>
      </c>
      <c r="J13" s="1">
        <f t="shared" si="2"/>
        <v>2.9800162113008564E-3</v>
      </c>
      <c r="K13" s="9">
        <f t="shared" si="3"/>
        <v>8.8804900476828389E-6</v>
      </c>
      <c r="L13" s="10">
        <f t="shared" si="0"/>
        <v>-1.2903456081403419E-11</v>
      </c>
      <c r="M13" s="1">
        <f t="shared" si="4"/>
        <v>-0.12911522668930833</v>
      </c>
      <c r="N13" s="1">
        <f t="shared" si="5"/>
        <v>352.60224243982776</v>
      </c>
      <c r="O13" s="1">
        <f t="shared" si="7"/>
        <v>918.79227761842787</v>
      </c>
      <c r="P13" s="1">
        <f t="shared" si="6"/>
        <v>-7.3977575601722378</v>
      </c>
    </row>
    <row r="14" spans="1:35" ht="15" customHeight="1" x14ac:dyDescent="0.2">
      <c r="B14" s="14"/>
      <c r="C14" s="16"/>
      <c r="H14" s="1">
        <v>10</v>
      </c>
      <c r="I14" s="9">
        <f t="shared" si="1"/>
        <v>23.095639693789167</v>
      </c>
      <c r="J14" s="1">
        <f t="shared" si="2"/>
        <v>3.0232121663318697E-3</v>
      </c>
      <c r="K14" s="9">
        <f t="shared" si="3"/>
        <v>9.139804841312508E-6</v>
      </c>
      <c r="L14" s="10">
        <f t="shared" si="0"/>
        <v>-1.2903456081403419E-11</v>
      </c>
      <c r="M14" s="1">
        <f t="shared" si="4"/>
        <v>-0.13099734765123389</v>
      </c>
      <c r="N14" s="1">
        <f t="shared" si="5"/>
        <v>352.49440485217633</v>
      </c>
      <c r="O14" s="1">
        <f t="shared" si="7"/>
        <v>919.01388766052196</v>
      </c>
      <c r="P14" s="1">
        <f t="shared" si="6"/>
        <v>-7.5055951478236693</v>
      </c>
    </row>
    <row r="15" spans="1:35" x14ac:dyDescent="0.2">
      <c r="A15" s="1" t="s">
        <v>7</v>
      </c>
      <c r="B15" s="13">
        <f>(1-B23)/B24</f>
        <v>0.95478244970331982</v>
      </c>
      <c r="H15" s="1">
        <v>11</v>
      </c>
      <c r="I15" s="9">
        <f t="shared" si="1"/>
        <v>23.430415796631202</v>
      </c>
      <c r="J15" s="1">
        <f t="shared" si="2"/>
        <v>3.0670342557187844E-3</v>
      </c>
      <c r="K15" s="9">
        <f t="shared" si="3"/>
        <v>9.4066917519224209E-6</v>
      </c>
      <c r="L15" s="10">
        <f t="shared" si="0"/>
        <v>-1.2903456081403419E-11</v>
      </c>
      <c r="M15" s="1">
        <f t="shared" si="4"/>
        <v>-0.13290721744156828</v>
      </c>
      <c r="N15" s="1">
        <f t="shared" si="5"/>
        <v>352.3849773737706</v>
      </c>
      <c r="O15" s="1">
        <f t="shared" si="7"/>
        <v>919.24199641766154</v>
      </c>
      <c r="P15" s="1">
        <f t="shared" si="6"/>
        <v>-7.6150226262294041</v>
      </c>
    </row>
    <row r="16" spans="1:35" x14ac:dyDescent="0.2">
      <c r="A16" s="1" t="s">
        <v>8</v>
      </c>
      <c r="B16" s="13">
        <f>(-2*(COS(B22)))/B24</f>
        <v>-1.9526894064978129</v>
      </c>
      <c r="H16" s="1">
        <v>12</v>
      </c>
      <c r="I16" s="9">
        <f t="shared" si="1"/>
        <v>23.770044548740369</v>
      </c>
      <c r="J16" s="1">
        <f t="shared" si="2"/>
        <v>3.1114915554093688E-3</v>
      </c>
      <c r="K16" s="9">
        <f t="shared" si="3"/>
        <v>9.6813718886269262E-6</v>
      </c>
      <c r="L16" s="10">
        <f t="shared" si="0"/>
        <v>-1.2903456081403419E-11</v>
      </c>
      <c r="M16" s="1">
        <f t="shared" si="4"/>
        <v>-0.13484525895284213</v>
      </c>
      <c r="N16" s="1">
        <f t="shared" si="5"/>
        <v>352.27393577465347</v>
      </c>
      <c r="O16" s="1">
        <f t="shared" si="7"/>
        <v>919.4767952763392</v>
      </c>
      <c r="P16" s="1">
        <f t="shared" si="6"/>
        <v>-7.7260642253465335</v>
      </c>
    </row>
    <row r="17" spans="1:16" x14ac:dyDescent="0.2">
      <c r="A17" s="1" t="s">
        <v>9</v>
      </c>
      <c r="B17" s="13">
        <f>(1+B23)/B24</f>
        <v>1</v>
      </c>
      <c r="H17" s="1">
        <v>13</v>
      </c>
      <c r="I17" s="9">
        <f t="shared" si="1"/>
        <v>24.11459629027749</v>
      </c>
      <c r="J17" s="1">
        <f t="shared" si="2"/>
        <v>3.1565932729091433E-3</v>
      </c>
      <c r="K17" s="9">
        <f t="shared" si="3"/>
        <v>9.9640728170020075E-6</v>
      </c>
      <c r="L17" s="10">
        <f t="shared" si="0"/>
        <v>-1.2917666936118621E-11</v>
      </c>
      <c r="M17" s="1">
        <f t="shared" si="4"/>
        <v>-0.13681190212377259</v>
      </c>
      <c r="N17" s="1">
        <f t="shared" si="5"/>
        <v>352.16125542115094</v>
      </c>
      <c r="O17" s="1">
        <f t="shared" si="7"/>
        <v>919.71848131392187</v>
      </c>
      <c r="P17" s="1">
        <f t="shared" si="6"/>
        <v>-7.8387445788490595</v>
      </c>
    </row>
    <row r="18" spans="1:16" x14ac:dyDescent="0.2">
      <c r="H18" s="1">
        <v>14</v>
      </c>
      <c r="I18" s="9">
        <f t="shared" si="1"/>
        <v>24.464142380998631</v>
      </c>
      <c r="J18" s="1">
        <f t="shared" si="2"/>
        <v>3.202348749188334E-3</v>
      </c>
      <c r="K18" s="9">
        <f t="shared" si="3"/>
        <v>1.0255028747614887E-5</v>
      </c>
      <c r="L18" s="10">
        <f t="shared" si="0"/>
        <v>-1.291056150876102E-11</v>
      </c>
      <c r="M18" s="1">
        <f t="shared" si="4"/>
        <v>-0.13880758408215985</v>
      </c>
      <c r="N18" s="1">
        <f t="shared" si="5"/>
        <v>352.04691126768495</v>
      </c>
      <c r="O18" s="1">
        <f t="shared" si="7"/>
        <v>919.96725745644778</v>
      </c>
      <c r="P18" s="1">
        <f t="shared" si="6"/>
        <v>-7.9530887323150523</v>
      </c>
    </row>
    <row r="19" spans="1:16" x14ac:dyDescent="0.2">
      <c r="A19" s="1" t="s">
        <v>10</v>
      </c>
      <c r="B19" s="15" t="str">
        <f>IF(ABS(AD9)&lt;1,"Stable","Not stable")</f>
        <v>Stable</v>
      </c>
      <c r="H19" s="1">
        <v>15</v>
      </c>
      <c r="I19" s="9">
        <f t="shared" si="1"/>
        <v>24.818755215034393</v>
      </c>
      <c r="J19" s="1">
        <f t="shared" si="2"/>
        <v>3.2487674606164756E-3</v>
      </c>
      <c r="K19" s="9">
        <f t="shared" si="3"/>
        <v>1.0554480730058736E-5</v>
      </c>
      <c r="L19" s="10">
        <f t="shared" si="0"/>
        <v>-1.2903456081403419E-11</v>
      </c>
      <c r="M19" s="1">
        <f t="shared" si="4"/>
        <v>-0.14083274929163384</v>
      </c>
      <c r="N19" s="1">
        <f t="shared" si="5"/>
        <v>351.93087784836536</v>
      </c>
      <c r="O19" s="1">
        <f t="shared" si="7"/>
        <v>920.22333266434589</v>
      </c>
      <c r="P19" s="1">
        <f t="shared" si="6"/>
        <v>-8.0691221516346445</v>
      </c>
    </row>
    <row r="20" spans="1:16" x14ac:dyDescent="0.2">
      <c r="H20" s="1">
        <v>16</v>
      </c>
      <c r="I20" s="9">
        <f t="shared" si="1"/>
        <v>25.178508235883346</v>
      </c>
      <c r="J20" s="1">
        <f t="shared" si="2"/>
        <v>3.2958590209250507E-3</v>
      </c>
      <c r="K20" s="9">
        <f t="shared" si="3"/>
        <v>1.0862676852653092E-5</v>
      </c>
      <c r="L20" s="10">
        <f t="shared" si="0"/>
        <v>-1.2903456081403419E-11</v>
      </c>
      <c r="M20" s="1">
        <f t="shared" si="4"/>
        <v>-0.14288784970251339</v>
      </c>
      <c r="N20" s="1">
        <f t="shared" si="5"/>
        <v>351.81312926834636</v>
      </c>
      <c r="O20" s="1">
        <f t="shared" si="7"/>
        <v>920.48692211147591</v>
      </c>
      <c r="P20" s="1">
        <f t="shared" si="6"/>
        <v>-8.1868707316536415</v>
      </c>
    </row>
    <row r="21" spans="1:16" x14ac:dyDescent="0.2">
      <c r="H21" s="1">
        <v>17</v>
      </c>
      <c r="I21" s="9">
        <f t="shared" si="1"/>
        <v>25.54347595162286</v>
      </c>
      <c r="J21" s="1">
        <f t="shared" si="2"/>
        <v>3.3436331831985804E-3</v>
      </c>
      <c r="K21" s="9">
        <f t="shared" si="3"/>
        <v>1.1179872447975483E-5</v>
      </c>
      <c r="L21" s="10">
        <f t="shared" si="0"/>
        <v>-1.291056150876102E-11</v>
      </c>
      <c r="M21" s="1">
        <f t="shared" si="4"/>
        <v>-0.14497334490674701</v>
      </c>
      <c r="N21" s="1">
        <f t="shared" si="5"/>
        <v>351.69363919494901</v>
      </c>
      <c r="O21" s="1">
        <f t="shared" si="7"/>
        <v>920.75824737571031</v>
      </c>
      <c r="P21" s="1">
        <f t="shared" si="6"/>
        <v>-8.3063608050509856</v>
      </c>
    </row>
    <row r="22" spans="1:16" x14ac:dyDescent="0.2">
      <c r="A22" s="1" t="s">
        <v>24</v>
      </c>
      <c r="B22" s="1">
        <f>2*PI()*B3/B6</f>
        <v>4.6280030605816314E-2</v>
      </c>
      <c r="H22" s="1">
        <v>18</v>
      </c>
      <c r="I22" s="9">
        <f t="shared" si="1"/>
        <v>25.913733950340394</v>
      </c>
      <c r="J22" s="1">
        <f t="shared" si="2"/>
        <v>3.3920998418945749E-3</v>
      </c>
      <c r="K22" s="9">
        <f t="shared" si="3"/>
        <v>1.1506330304394516E-5</v>
      </c>
      <c r="L22" s="10">
        <f t="shared" si="0"/>
        <v>-1.2903456081403419E-11</v>
      </c>
      <c r="M22" s="1">
        <f t="shared" si="4"/>
        <v>-0.14708970229728666</v>
      </c>
      <c r="N22" s="1">
        <f t="shared" si="5"/>
        <v>351.57238084852975</v>
      </c>
      <c r="O22" s="1">
        <f t="shared" si="7"/>
        <v>921.0375366311913</v>
      </c>
      <c r="P22" s="1">
        <f t="shared" si="6"/>
        <v>-8.4276191514702532</v>
      </c>
    </row>
    <row r="23" spans="1:16" x14ac:dyDescent="0.2">
      <c r="A23" s="1" t="s">
        <v>25</v>
      </c>
      <c r="B23" s="1">
        <f>SIN(B22)/(2*B4)</f>
        <v>2.3131755814332581E-2</v>
      </c>
      <c r="H23" s="1">
        <v>19</v>
      </c>
      <c r="I23" s="9">
        <f t="shared" si="1"/>
        <v>26.289358915788444</v>
      </c>
      <c r="J23" s="1">
        <f t="shared" si="2"/>
        <v>3.4412690348927626E-3</v>
      </c>
      <c r="K23" s="9">
        <f t="shared" si="3"/>
        <v>1.1842320883779654E-5</v>
      </c>
      <c r="L23" s="10">
        <f t="shared" si="0"/>
        <v>-1.291056150876102E-11</v>
      </c>
      <c r="M23" s="1">
        <f t="shared" si="4"/>
        <v>-0.14923739723183127</v>
      </c>
      <c r="N23" s="1">
        <f t="shared" si="5"/>
        <v>351.44932699309874</v>
      </c>
      <c r="O23" s="1">
        <f t="shared" si="7"/>
        <v>921.32502484631516</v>
      </c>
      <c r="P23" s="1">
        <f t="shared" si="6"/>
        <v>-8.5506730069012633</v>
      </c>
    </row>
    <row r="24" spans="1:16" x14ac:dyDescent="0.2">
      <c r="A24" s="1" t="s">
        <v>4</v>
      </c>
      <c r="B24" s="1">
        <f>1+B23</f>
        <v>1.0231317558143327</v>
      </c>
      <c r="H24" s="1">
        <v>20</v>
      </c>
      <c r="I24" s="9">
        <f t="shared" si="1"/>
        <v>26.670428643266479</v>
      </c>
      <c r="J24" s="1">
        <f t="shared" si="2"/>
        <v>3.491150945574032E-3</v>
      </c>
      <c r="K24" s="9">
        <f t="shared" si="3"/>
        <v>1.2188122545568075E-5</v>
      </c>
      <c r="L24" s="10">
        <f t="shared" si="0"/>
        <v>-1.2903456081403419E-11</v>
      </c>
      <c r="M24" s="1">
        <f t="shared" si="4"/>
        <v>-0.1514169132013217</v>
      </c>
      <c r="N24" s="1">
        <f t="shared" si="5"/>
        <v>351.32444992666552</v>
      </c>
      <c r="O24" s="1">
        <f t="shared" si="7"/>
        <v>921.6209539962382</v>
      </c>
      <c r="P24" s="1">
        <f t="shared" si="6"/>
        <v>-8.6755500733344775</v>
      </c>
    </row>
    <row r="25" spans="1:16" x14ac:dyDescent="0.2">
      <c r="H25" s="1">
        <v>21</v>
      </c>
      <c r="I25" s="9">
        <f t="shared" si="1"/>
        <v>27.057022055733007</v>
      </c>
      <c r="J25" s="1">
        <f t="shared" si="2"/>
        <v>3.5417559049294922E-3</v>
      </c>
      <c r="K25" s="9">
        <f t="shared" si="3"/>
        <v>1.2544021777374131E-5</v>
      </c>
      <c r="L25" s="10">
        <f t="shared" si="0"/>
        <v>-1.2903456081403419E-11</v>
      </c>
      <c r="M25" s="1">
        <f t="shared" si="4"/>
        <v>-0.15362874200317686</v>
      </c>
      <c r="N25" s="1">
        <f t="shared" si="5"/>
        <v>351.1977214713138</v>
      </c>
      <c r="O25" s="1">
        <f t="shared" si="7"/>
        <v>921.92557326738245</v>
      </c>
      <c r="P25" s="1">
        <f t="shared" si="6"/>
        <v>-8.8022785286862018</v>
      </c>
    </row>
    <row r="26" spans="1:16" x14ac:dyDescent="0.2">
      <c r="H26" s="1">
        <v>22</v>
      </c>
      <c r="I26" s="9">
        <f t="shared" si="1"/>
        <v>27.449219220151239</v>
      </c>
      <c r="J26" s="1">
        <f t="shared" si="2"/>
        <v>3.5930943937001205E-3</v>
      </c>
      <c r="K26" s="9">
        <f t="shared" si="3"/>
        <v>1.2910313432332582E-5</v>
      </c>
      <c r="L26" s="10">
        <f t="shared" si="0"/>
        <v>-1.2917666936118621E-11</v>
      </c>
      <c r="M26" s="1">
        <f t="shared" si="4"/>
        <v>-0.15587338391956132</v>
      </c>
      <c r="N26" s="1">
        <f t="shared" si="5"/>
        <v>351.06911296298676</v>
      </c>
      <c r="O26" s="1">
        <f t="shared" si="7"/>
        <v>922.23913928039497</v>
      </c>
      <c r="P26" s="1">
        <f t="shared" si="6"/>
        <v>-8.9308870370132354</v>
      </c>
    </row>
    <row r="27" spans="1:16" x14ac:dyDescent="0.2">
      <c r="H27" s="1">
        <v>23</v>
      </c>
      <c r="I27" s="9">
        <f t="shared" si="1"/>
        <v>27.847101364071683</v>
      </c>
      <c r="J27" s="1">
        <f t="shared" si="2"/>
        <v>3.6451770445474125E-3</v>
      </c>
      <c r="K27" s="9">
        <f t="shared" si="3"/>
        <v>1.3287300973372079E-5</v>
      </c>
      <c r="L27" s="10">
        <f t="shared" si="0"/>
        <v>-1.2903456081403419E-11</v>
      </c>
      <c r="M27" s="1">
        <f t="shared" si="4"/>
        <v>-0.15815134790081106</v>
      </c>
      <c r="N27" s="1">
        <f t="shared" si="5"/>
        <v>350.93859524097837</v>
      </c>
      <c r="O27" s="1">
        <f t="shared" si="7"/>
        <v>922.56191631931779</v>
      </c>
      <c r="P27" s="1">
        <f t="shared" si="6"/>
        <v>-9.0614047590216273</v>
      </c>
    </row>
    <row r="28" spans="1:16" x14ac:dyDescent="0.2">
      <c r="H28" s="1">
        <v>24</v>
      </c>
      <c r="I28" s="9">
        <f t="shared" si="1"/>
        <v>28.250750892455088</v>
      </c>
      <c r="J28" s="1">
        <f t="shared" si="2"/>
        <v>3.6980146442555082E-3</v>
      </c>
      <c r="K28" s="9">
        <f t="shared" si="3"/>
        <v>1.3675296724621401E-5</v>
      </c>
      <c r="L28" s="10">
        <f t="shared" si="0"/>
        <v>-1.291056150876102E-11</v>
      </c>
      <c r="M28" s="1">
        <f t="shared" si="4"/>
        <v>-0.16046315175426573</v>
      </c>
      <c r="N28" s="1">
        <f t="shared" si="5"/>
        <v>350.80613863711335</v>
      </c>
      <c r="O28" s="1">
        <f t="shared" si="7"/>
        <v>922.89417656316323</v>
      </c>
      <c r="P28" s="1">
        <f t="shared" si="6"/>
        <v>-9.1938613628866506</v>
      </c>
    </row>
    <row r="29" spans="1:16" x14ac:dyDescent="0.2">
      <c r="H29" s="1">
        <v>25</v>
      </c>
      <c r="I29" s="9">
        <f t="shared" si="1"/>
        <v>28.66025140473926</v>
      </c>
      <c r="J29" s="1">
        <f t="shared" si="2"/>
        <v>3.7516181359652256E-3</v>
      </c>
      <c r="K29" s="9">
        <f t="shared" si="3"/>
        <v>1.4074622130156539E-5</v>
      </c>
      <c r="L29" s="10">
        <f t="shared" si="0"/>
        <v>-1.291056150876102E-11</v>
      </c>
      <c r="M29" s="1">
        <f t="shared" si="4"/>
        <v>-0.16280932233863027</v>
      </c>
      <c r="N29" s="1">
        <f t="shared" si="5"/>
        <v>350.67171296461152</v>
      </c>
      <c r="O29" s="1">
        <f t="shared" si="7"/>
        <v>923.23620032312283</v>
      </c>
      <c r="P29" s="1">
        <f t="shared" si="6"/>
        <v>-9.3282870353884846</v>
      </c>
    </row>
    <row r="30" spans="1:16" x14ac:dyDescent="0.2">
      <c r="H30" s="1">
        <v>26</v>
      </c>
      <c r="I30" s="9">
        <f t="shared" si="1"/>
        <v>29.07568771215324</v>
      </c>
      <c r="J30" s="1">
        <f t="shared" si="2"/>
        <v>3.8059986214404851E-3</v>
      </c>
      <c r="K30" s="9">
        <f t="shared" si="3"/>
        <v>1.4485608020303123E-5</v>
      </c>
      <c r="L30" s="10">
        <f t="shared" si="0"/>
        <v>-1.291056150876102E-11</v>
      </c>
      <c r="M30" s="1">
        <f t="shared" si="4"/>
        <v>-0.16519039576414357</v>
      </c>
      <c r="N30" s="1">
        <f t="shared" si="5"/>
        <v>350.53528750661883</v>
      </c>
      <c r="O30" s="1">
        <f t="shared" si="7"/>
        <v>923.5882762934433</v>
      </c>
      <c r="P30" s="1">
        <f t="shared" si="6"/>
        <v>-9.464712493381171</v>
      </c>
    </row>
    <row r="31" spans="1:16" x14ac:dyDescent="0.2">
      <c r="H31" s="1">
        <v>27</v>
      </c>
      <c r="I31" s="9">
        <f t="shared" si="1"/>
        <v>29.49714585528249</v>
      </c>
      <c r="J31" s="1">
        <f t="shared" si="2"/>
        <v>3.8611673633675869E-3</v>
      </c>
      <c r="K31" s="9">
        <f t="shared" si="3"/>
        <v>1.490859488571473E-5</v>
      </c>
      <c r="L31" s="10">
        <f t="shared" si="0"/>
        <v>-1.291056150876102E-11</v>
      </c>
      <c r="M31" s="1">
        <f t="shared" si="4"/>
        <v>-0.16760691759873436</v>
      </c>
      <c r="N31" s="1">
        <f t="shared" si="5"/>
        <v>350.39683100439555</v>
      </c>
      <c r="O31" s="1">
        <f t="shared" si="7"/>
        <v>923.95070181021811</v>
      </c>
      <c r="P31" s="1">
        <f t="shared" si="6"/>
        <v>-9.6031689956044488</v>
      </c>
    </row>
    <row r="32" spans="1:16" x14ac:dyDescent="0.2">
      <c r="H32" s="1">
        <v>28</v>
      </c>
      <c r="I32" s="9">
        <f t="shared" si="1"/>
        <v>29.924713121888669</v>
      </c>
      <c r="J32" s="1">
        <f t="shared" si="2"/>
        <v>3.9171357876878138E-3</v>
      </c>
      <c r="K32" s="9">
        <f t="shared" si="3"/>
        <v>1.5343933159454089E-5</v>
      </c>
      <c r="L32" s="10">
        <f t="shared" si="0"/>
        <v>-1.2903456081403419E-11</v>
      </c>
      <c r="M32" s="1">
        <f t="shared" si="4"/>
        <v>-0.17005944308043172</v>
      </c>
      <c r="N32" s="1">
        <f t="shared" si="5"/>
        <v>350.25631164514601</v>
      </c>
      <c r="O32" s="1">
        <f t="shared" si="7"/>
        <v>924.32378311494017</v>
      </c>
      <c r="P32" s="1">
        <f t="shared" si="6"/>
        <v>-9.7436883548539868</v>
      </c>
    </row>
    <row r="33" spans="8:16" x14ac:dyDescent="0.2">
      <c r="H33" s="1">
        <v>29</v>
      </c>
      <c r="I33" s="9">
        <f t="shared" si="1"/>
        <v>30.358478064987683</v>
      </c>
      <c r="J33" s="1">
        <f t="shared" si="2"/>
        <v>3.973915485963841E-3</v>
      </c>
      <c r="K33" s="9">
        <f t="shared" si="3"/>
        <v>1.5791983507310876E-5</v>
      </c>
      <c r="L33" s="10">
        <f t="shared" si="0"/>
        <v>-1.291056150876102E-11</v>
      </c>
      <c r="M33" s="1">
        <f t="shared" si="4"/>
        <v>-0.17254853733621098</v>
      </c>
      <c r="N33" s="1">
        <f t="shared" si="5"/>
        <v>350.11369704947958</v>
      </c>
      <c r="O33" s="1">
        <f t="shared" si="7"/>
        <v>924.70783562016902</v>
      </c>
      <c r="P33" s="1">
        <f t="shared" si="6"/>
        <v>-9.8863029505204167</v>
      </c>
    </row>
    <row r="34" spans="8:16" x14ac:dyDescent="0.2">
      <c r="H34" s="1">
        <v>30</v>
      </c>
      <c r="I34" s="9">
        <f t="shared" si="1"/>
        <v>30.798530521189843</v>
      </c>
      <c r="J34" s="1">
        <f t="shared" si="2"/>
        <v>4.0315182177804599E-3</v>
      </c>
      <c r="K34" s="9">
        <f t="shared" si="3"/>
        <v>1.6253117126596672E-5</v>
      </c>
      <c r="L34" s="10">
        <f t="shared" si="0"/>
        <v>-1.291056150876102E-11</v>
      </c>
      <c r="M34" s="1">
        <f t="shared" si="4"/>
        <v>-0.17507477560754572</v>
      </c>
      <c r="N34" s="1">
        <f t="shared" si="5"/>
        <v>349.96895425848771</v>
      </c>
      <c r="O34" s="1">
        <f t="shared" si="7"/>
        <v>925.1031842003581</v>
      </c>
      <c r="P34" s="1">
        <f t="shared" si="6"/>
        <v>-10.031045741512287</v>
      </c>
    </row>
    <row r="35" spans="8:16" x14ac:dyDescent="0.2">
      <c r="H35" s="1">
        <v>31</v>
      </c>
      <c r="I35" s="9">
        <f t="shared" si="1"/>
        <v>31.244961629305806</v>
      </c>
      <c r="J35" s="1">
        <f t="shared" si="2"/>
        <v>4.0899559131800873E-3</v>
      </c>
      <c r="K35" s="9">
        <f t="shared" si="3"/>
        <v>1.6727716053664392E-5</v>
      </c>
      <c r="L35" s="10">
        <f t="shared" si="0"/>
        <v>-1.291056150876102E-11</v>
      </c>
      <c r="M35" s="1">
        <f t="shared" si="4"/>
        <v>-0.17763874348298878</v>
      </c>
      <c r="N35" s="1">
        <f t="shared" si="5"/>
        <v>349.82204972041768</v>
      </c>
      <c r="O35" s="1">
        <f t="shared" si="7"/>
        <v>925.51016347990594</v>
      </c>
      <c r="P35" s="1">
        <f t="shared" si="6"/>
        <v>-10.177950279582319</v>
      </c>
    </row>
    <row r="36" spans="8:16" x14ac:dyDescent="0.2">
      <c r="H36" s="1">
        <v>32</v>
      </c>
      <c r="I36" s="9">
        <f t="shared" si="1"/>
        <v>31.697863849222273</v>
      </c>
      <c r="J36" s="1">
        <f t="shared" si="2"/>
        <v>4.1492406751335907E-3</v>
      </c>
      <c r="K36" s="9">
        <f t="shared" si="3"/>
        <v>1.7216173480407251E-5</v>
      </c>
      <c r="L36" s="10">
        <f t="shared" si="0"/>
        <v>-1.2917666936118621E-11</v>
      </c>
      <c r="M36" s="1">
        <f t="shared" si="4"/>
        <v>-0.18024103713792641</v>
      </c>
      <c r="N36" s="1">
        <f t="shared" si="5"/>
        <v>349.67294927693609</v>
      </c>
      <c r="O36" s="1">
        <f t="shared" si="7"/>
        <v>925.92911812621173</v>
      </c>
      <c r="P36" s="1">
        <f t="shared" si="6"/>
        <v>-10.327050723063905</v>
      </c>
    </row>
    <row r="37" spans="8:16" x14ac:dyDescent="0.2">
      <c r="H37" s="1">
        <v>33</v>
      </c>
      <c r="I37" s="9">
        <f t="shared" si="1"/>
        <v>32.157330981051217</v>
      </c>
      <c r="J37" s="1">
        <f t="shared" si="2"/>
        <v>4.2093847820469151E-3</v>
      </c>
      <c r="K37" s="9">
        <f t="shared" si="3"/>
        <v>1.7718894079999058E-5</v>
      </c>
      <c r="L37" s="10">
        <f t="shared" si="0"/>
        <v>-1.291056150876102E-11</v>
      </c>
      <c r="M37" s="1">
        <f t="shared" si="4"/>
        <v>-0.18288226358188747</v>
      </c>
      <c r="N37" s="1">
        <f t="shared" si="5"/>
        <v>349.52161814895879</v>
      </c>
      <c r="O37" s="1">
        <f t="shared" si="7"/>
        <v>926.36040317149104</v>
      </c>
      <c r="P37" s="1">
        <f t="shared" si="6"/>
        <v>-10.478381851041206</v>
      </c>
    </row>
    <row r="38" spans="8:16" x14ac:dyDescent="0.2">
      <c r="H38" s="1">
        <v>34</v>
      </c>
      <c r="I38" s="9">
        <f t="shared" si="1"/>
        <v>32.623458184556767</v>
      </c>
      <c r="J38" s="1">
        <f t="shared" si="2"/>
        <v>4.2704006903040558E-3</v>
      </c>
      <c r="K38" s="9">
        <f t="shared" si="3"/>
        <v>1.8236294342146024E-5</v>
      </c>
      <c r="L38" s="10">
        <f t="shared" si="0"/>
        <v>-1.2917666936118621E-11</v>
      </c>
      <c r="M38" s="1">
        <f t="shared" si="4"/>
        <v>-0.18556304091370807</v>
      </c>
      <c r="N38" s="1">
        <f t="shared" si="5"/>
        <v>349.36802092203112</v>
      </c>
      <c r="O38" s="1">
        <f t="shared" si="7"/>
        <v>926.80438431928621</v>
      </c>
      <c r="P38" s="1">
        <f t="shared" si="6"/>
        <v>-10.631979077968879</v>
      </c>
    </row>
    <row r="39" spans="8:16" x14ac:dyDescent="0.2">
      <c r="H39" s="1">
        <v>35</v>
      </c>
      <c r="I39" s="9">
        <f t="shared" si="1"/>
        <v>33.096341998863629</v>
      </c>
      <c r="J39" s="1">
        <f t="shared" si="2"/>
        <v>4.3323010368468877E-3</v>
      </c>
      <c r="K39" s="9">
        <f t="shared" si="3"/>
        <v>1.8768802918127575E-5</v>
      </c>
      <c r="L39" s="10">
        <f t="shared" si="0"/>
        <v>-1.291056150876102E-11</v>
      </c>
      <c r="M39" s="1">
        <f t="shared" si="4"/>
        <v>-0.18828399858471087</v>
      </c>
      <c r="N39" s="1">
        <f t="shared" si="5"/>
        <v>349.2121215312489</v>
      </c>
      <c r="O39" s="1">
        <f t="shared" si="7"/>
        <v>927.26143827943304</v>
      </c>
      <c r="P39" s="1">
        <f t="shared" si="6"/>
        <v>-10.787878468751103</v>
      </c>
    </row>
    <row r="40" spans="8:16" x14ac:dyDescent="0.2">
      <c r="H40" s="1">
        <v>36</v>
      </c>
      <c r="I40" s="9">
        <f t="shared" si="1"/>
        <v>33.576080362451208</v>
      </c>
      <c r="J40" s="1">
        <f t="shared" si="2"/>
        <v>4.3950986417923849E-3</v>
      </c>
      <c r="K40" s="9">
        <f t="shared" si="3"/>
        <v>1.9316860975912017E-5</v>
      </c>
      <c r="L40" s="10">
        <f t="shared" si="0"/>
        <v>-1.2917666936118621E-11</v>
      </c>
      <c r="M40" s="1">
        <f t="shared" si="4"/>
        <v>-0.19104577767046776</v>
      </c>
      <c r="N40" s="1">
        <f t="shared" si="5"/>
        <v>349.05388324568753</v>
      </c>
      <c r="O40" s="1">
        <f t="shared" si="7"/>
        <v>927.73195311467498</v>
      </c>
      <c r="P40" s="1">
        <f t="shared" si="6"/>
        <v>-10.94611675431247</v>
      </c>
    </row>
    <row r="41" spans="8:16" x14ac:dyDescent="0.2">
      <c r="H41" s="1">
        <v>37</v>
      </c>
      <c r="I41" s="9">
        <f t="shared" si="1"/>
        <v>34.062772633437547</v>
      </c>
      <c r="J41" s="1">
        <f t="shared" si="2"/>
        <v>4.458806511087785E-3</v>
      </c>
      <c r="K41" s="9">
        <f t="shared" si="3"/>
        <v>1.9880922565641343E-5</v>
      </c>
      <c r="L41" s="10">
        <f t="shared" si="0"/>
        <v>-1.2917666936118621E-11</v>
      </c>
      <c r="M41" s="1">
        <f t="shared" si="4"/>
        <v>-0.19384903115124055</v>
      </c>
      <c r="N41" s="1">
        <f t="shared" si="5"/>
        <v>348.89326865233392</v>
      </c>
      <c r="O41" s="1">
        <f t="shared" si="7"/>
        <v>928.21632857710154</v>
      </c>
      <c r="P41" s="1">
        <f t="shared" si="6"/>
        <v>-11.106731347666084</v>
      </c>
    </row>
    <row r="42" spans="8:16" x14ac:dyDescent="0.2">
      <c r="H42" s="1">
        <v>38</v>
      </c>
      <c r="I42" s="9">
        <f t="shared" si="1"/>
        <v>34.556519610157267</v>
      </c>
      <c r="J42" s="1">
        <f t="shared" si="2"/>
        <v>4.5234378392042364E-3</v>
      </c>
      <c r="K42" s="9">
        <f t="shared" si="3"/>
        <v>2.0461454995787797E-5</v>
      </c>
      <c r="L42" s="10">
        <f t="shared" si="0"/>
        <v>-1.291056150876102E-11</v>
      </c>
      <c r="M42" s="1">
        <f t="shared" si="4"/>
        <v>-0.19669442420156261</v>
      </c>
      <c r="N42" s="1">
        <f t="shared" si="5"/>
        <v>348.73023963949458</v>
      </c>
      <c r="O42" s="1">
        <f t="shared" si="7"/>
        <v>928.71497648296452</v>
      </c>
      <c r="P42" s="1">
        <f t="shared" si="6"/>
        <v>-11.269760360505416</v>
      </c>
    </row>
    <row r="43" spans="8:16" x14ac:dyDescent="0.2">
      <c r="H43" s="1">
        <v>39</v>
      </c>
      <c r="I43" s="9">
        <f t="shared" si="1"/>
        <v>35.057423552037854</v>
      </c>
      <c r="J43" s="1">
        <f t="shared" si="2"/>
        <v>4.5890060118694963E-3</v>
      </c>
      <c r="K43" s="9">
        <f t="shared" si="3"/>
        <v>2.1058939220293858E-5</v>
      </c>
      <c r="L43" s="10">
        <f t="shared" si="0"/>
        <v>-1.291056150876102E-11</v>
      </c>
      <c r="M43" s="1">
        <f t="shared" si="4"/>
        <v>-0.19958263448937144</v>
      </c>
      <c r="N43" s="1">
        <f t="shared" si="5"/>
        <v>348.5647573796569</v>
      </c>
      <c r="O43" s="1">
        <f t="shared" si="7"/>
        <v>929.22832108466457</v>
      </c>
      <c r="P43" s="1">
        <f t="shared" si="6"/>
        <v>-11.435242620343104</v>
      </c>
    </row>
    <row r="44" spans="8:16" x14ac:dyDescent="0.2">
      <c r="H44" s="1">
        <v>40</v>
      </c>
      <c r="I44" s="9">
        <f t="shared" si="1"/>
        <v>35.565588200778457</v>
      </c>
      <c r="J44" s="1">
        <f t="shared" si="2"/>
        <v>4.6555246088402259E-3</v>
      </c>
      <c r="K44" s="9">
        <f t="shared" si="3"/>
        <v>2.1673870237016225E-5</v>
      </c>
      <c r="L44" s="10">
        <f t="shared" si="0"/>
        <v>-1.291056150876102E-11</v>
      </c>
      <c r="M44" s="1">
        <f t="shared" si="4"/>
        <v>-0.20251435248494176</v>
      </c>
      <c r="N44" s="1">
        <f t="shared" si="5"/>
        <v>348.39678231178812</v>
      </c>
      <c r="O44" s="1">
        <f t="shared" si="7"/>
        <v>929.75679945057584</v>
      </c>
      <c r="P44" s="1">
        <f t="shared" si="6"/>
        <v>-11.603217688211885</v>
      </c>
    </row>
    <row r="45" spans="8:16" x14ac:dyDescent="0.2">
      <c r="H45" s="1">
        <v>41</v>
      </c>
      <c r="I45" s="9">
        <f t="shared" si="1"/>
        <v>36.081118801835729</v>
      </c>
      <c r="J45" s="1">
        <f t="shared" si="2"/>
        <v>4.7230074067144872E-3</v>
      </c>
      <c r="K45" s="9">
        <f t="shared" si="3"/>
        <v>2.2306757497804069E-5</v>
      </c>
      <c r="L45" s="10">
        <f t="shared" si="0"/>
        <v>-1.2917666936118621E-11</v>
      </c>
      <c r="M45" s="1">
        <f t="shared" si="4"/>
        <v>-0.20549028178011866</v>
      </c>
      <c r="N45" s="1">
        <f t="shared" si="5"/>
        <v>348.22627412304519</v>
      </c>
      <c r="O45" s="1">
        <f t="shared" si="7"/>
        <v>930.30086187249435</v>
      </c>
      <c r="P45" s="1">
        <f t="shared" si="6"/>
        <v>-11.773725876954813</v>
      </c>
    </row>
    <row r="46" spans="8:16" x14ac:dyDescent="0.2">
      <c r="H46" s="1">
        <v>42</v>
      </c>
      <c r="I46" s="9">
        <f t="shared" si="1"/>
        <v>36.604122126221121</v>
      </c>
      <c r="J46" s="1">
        <f t="shared" si="2"/>
        <v>4.7914683817849944E-3</v>
      </c>
      <c r="K46" s="9">
        <f t="shared" si="3"/>
        <v>2.2958125330550967E-5</v>
      </c>
      <c r="L46" s="10">
        <f t="shared" si="0"/>
        <v>-1.2924772363476222E-11</v>
      </c>
      <c r="M46" s="1">
        <f t="shared" si="4"/>
        <v>-0.20851113941825777</v>
      </c>
      <c r="N46" s="1">
        <f t="shared" si="5"/>
        <v>348.05319172986992</v>
      </c>
      <c r="O46" s="1">
        <f t="shared" si="7"/>
        <v>930.8609722744045</v>
      </c>
      <c r="P46" s="1">
        <f t="shared" si="6"/>
        <v>-11.946808270130077</v>
      </c>
    </row>
    <row r="47" spans="8:16" x14ac:dyDescent="0.2">
      <c r="H47" s="1">
        <v>43</v>
      </c>
      <c r="I47" s="9">
        <f t="shared" si="1"/>
        <v>37.134706492614121</v>
      </c>
      <c r="J47" s="1">
        <f t="shared" si="2"/>
        <v>4.8609217129337379E-3</v>
      </c>
      <c r="K47" s="9">
        <f t="shared" si="3"/>
        <v>2.3628513373570398E-5</v>
      </c>
      <c r="L47" s="10">
        <f t="shared" si="0"/>
        <v>-1.291056150876102E-11</v>
      </c>
      <c r="M47" s="1">
        <f t="shared" si="4"/>
        <v>-0.21157765623524202</v>
      </c>
      <c r="N47" s="1">
        <f t="shared" si="5"/>
        <v>347.87749325845084</v>
      </c>
      <c r="O47" s="1">
        <f t="shared" si="7"/>
        <v>931.43760863247212</v>
      </c>
      <c r="P47" s="1">
        <f t="shared" si="6"/>
        <v>-12.122506741549159</v>
      </c>
    </row>
    <row r="48" spans="8:16" x14ac:dyDescent="0.2">
      <c r="H48" s="1">
        <v>44</v>
      </c>
      <c r="I48" s="9">
        <f t="shared" si="1"/>
        <v>37.672981789796019</v>
      </c>
      <c r="J48" s="1">
        <f t="shared" si="2"/>
        <v>4.9313817845685511E-3</v>
      </c>
      <c r="K48" s="9">
        <f t="shared" si="3"/>
        <v>2.4318477022654321E-5</v>
      </c>
      <c r="L48" s="10">
        <f t="shared" si="0"/>
        <v>-1.2917666936118621E-11</v>
      </c>
      <c r="M48" s="1">
        <f t="shared" si="4"/>
        <v>-0.21469057721207516</v>
      </c>
      <c r="N48" s="1">
        <f t="shared" si="5"/>
        <v>347.69913602452056</v>
      </c>
      <c r="O48" s="1">
        <f t="shared" si="7"/>
        <v>932.03126342083056</v>
      </c>
      <c r="P48" s="1">
        <f t="shared" si="6"/>
        <v>-12.300863975479444</v>
      </c>
    </row>
    <row r="49" spans="8:16" x14ac:dyDescent="0.2">
      <c r="H49" s="1">
        <v>45</v>
      </c>
      <c r="I49" s="9">
        <f t="shared" si="1"/>
        <v>38.219059499408814</v>
      </c>
      <c r="J49" s="1">
        <f t="shared" si="2"/>
        <v>5.0028631896022469E-3</v>
      </c>
      <c r="K49" s="9">
        <f t="shared" si="3"/>
        <v>2.5028587891185309E-5</v>
      </c>
      <c r="L49" s="10">
        <f t="shared" si="0"/>
        <v>-1.2917666936118621E-11</v>
      </c>
      <c r="M49" s="1">
        <f t="shared" si="4"/>
        <v>-0.21785066183955465</v>
      </c>
      <c r="N49" s="1">
        <f t="shared" si="5"/>
        <v>347.51807651246185</v>
      </c>
      <c r="O49" s="1">
        <f t="shared" si="7"/>
        <v>932.64244406936928</v>
      </c>
      <c r="P49" s="1">
        <f t="shared" si="6"/>
        <v>-12.481923487538154</v>
      </c>
    </row>
    <row r="50" spans="8:16" x14ac:dyDescent="0.2">
      <c r="H50" s="1">
        <v>46</v>
      </c>
      <c r="I50" s="9">
        <f t="shared" si="1"/>
        <v>38.773052719044145</v>
      </c>
      <c r="J50" s="1">
        <f t="shared" si="2"/>
        <v>5.0753807324749513E-3</v>
      </c>
      <c r="K50" s="9">
        <f t="shared" si="3"/>
        <v>2.5759434283683507E-5</v>
      </c>
      <c r="L50" s="10">
        <f t="shared" si="0"/>
        <v>-1.2924772363476222E-11</v>
      </c>
      <c r="M50" s="1">
        <f t="shared" si="4"/>
        <v>-0.22105868449547703</v>
      </c>
      <c r="N50" s="1">
        <f t="shared" si="5"/>
        <v>347.3342703536951</v>
      </c>
      <c r="O50" s="1">
        <f t="shared" si="7"/>
        <v>933.27167341768711</v>
      </c>
      <c r="P50" s="1">
        <f t="shared" si="6"/>
        <v>-12.665729646304897</v>
      </c>
    </row>
    <row r="51" spans="8:16" x14ac:dyDescent="0.2">
      <c r="H51" s="1">
        <v>47</v>
      </c>
      <c r="I51" s="9">
        <f t="shared" si="1"/>
        <v>39.335076185666772</v>
      </c>
      <c r="J51" s="1">
        <f t="shared" si="2"/>
        <v>5.1489494322202308E-3</v>
      </c>
      <c r="K51" s="9">
        <f t="shared" si="3"/>
        <v>2.6511621683180298E-5</v>
      </c>
      <c r="L51" s="10">
        <f t="shared" si="0"/>
        <v>-1.2917666936118621E-11</v>
      </c>
      <c r="M51" s="1">
        <f t="shared" si="4"/>
        <v>-0.22431543483480584</v>
      </c>
      <c r="N51" s="1">
        <f t="shared" si="5"/>
        <v>347.14767230432381</v>
      </c>
      <c r="O51" s="1">
        <f t="shared" si="7"/>
        <v>933.91949021376877</v>
      </c>
      <c r="P51" s="1">
        <f t="shared" si="6"/>
        <v>-12.852327695676195</v>
      </c>
    </row>
    <row r="52" spans="8:16" x14ac:dyDescent="0.2">
      <c r="H52" s="1">
        <v>48</v>
      </c>
      <c r="I52" s="9">
        <f t="shared" si="1"/>
        <v>39.905246299377595</v>
      </c>
      <c r="J52" s="1">
        <f t="shared" si="2"/>
        <v>5.2235845255756636E-3</v>
      </c>
      <c r="K52" s="9">
        <f t="shared" si="3"/>
        <v>2.7285773252822643E-5</v>
      </c>
      <c r="L52" s="10">
        <f t="shared" si="0"/>
        <v>-1.2924772363476222E-11</v>
      </c>
      <c r="M52" s="1">
        <f t="shared" si="4"/>
        <v>-0.2276217181936252</v>
      </c>
      <c r="N52" s="1">
        <f t="shared" si="5"/>
        <v>346.95823622198907</v>
      </c>
      <c r="O52" s="1">
        <f t="shared" si="7"/>
        <v>934.58644960993456</v>
      </c>
      <c r="P52" s="1">
        <f t="shared" si="6"/>
        <v>-13.041763778010932</v>
      </c>
    </row>
    <row r="53" spans="8:16" x14ac:dyDescent="0.2">
      <c r="H53" s="1">
        <v>49</v>
      </c>
      <c r="I53" s="9">
        <f t="shared" si="1"/>
        <v>40.483681147521231</v>
      </c>
      <c r="J53" s="1">
        <f t="shared" si="2"/>
        <v>5.2993014701385125E-3</v>
      </c>
      <c r="K53" s="9">
        <f t="shared" si="3"/>
        <v>2.8082530352123539E-5</v>
      </c>
      <c r="L53" s="10">
        <f t="shared" si="0"/>
        <v>-1.291056150876102E-11</v>
      </c>
      <c r="M53" s="1">
        <f t="shared" si="4"/>
        <v>-0.23097835600703703</v>
      </c>
      <c r="N53" s="1">
        <f t="shared" si="5"/>
        <v>346.76591504192658</v>
      </c>
      <c r="O53" s="1">
        <f t="shared" si="7"/>
        <v>935.2731236700314</v>
      </c>
      <c r="P53" s="1">
        <f t="shared" si="6"/>
        <v>-13.234084958073424</v>
      </c>
    </row>
    <row r="54" spans="8:16" x14ac:dyDescent="0.2">
      <c r="H54" s="1">
        <v>50</v>
      </c>
      <c r="I54" s="9">
        <f t="shared" si="1"/>
        <v>41.070500529142926</v>
      </c>
      <c r="J54" s="1">
        <f t="shared" si="2"/>
        <v>5.3761159475671305E-3</v>
      </c>
      <c r="K54" s="9">
        <f t="shared" si="3"/>
        <v>2.8902553068286205E-5</v>
      </c>
      <c r="L54" s="10">
        <f t="shared" si="0"/>
        <v>-1.2924772363476222E-11</v>
      </c>
      <c r="M54" s="1">
        <f t="shared" si="4"/>
        <v>-0.23438618624195695</v>
      </c>
      <c r="N54" s="1">
        <f t="shared" si="5"/>
        <v>346.57066075216858</v>
      </c>
      <c r="O54" s="1">
        <f t="shared" si="7"/>
        <v>935.98010191677668</v>
      </c>
      <c r="P54" s="1">
        <f t="shared" si="6"/>
        <v>-13.429339247831422</v>
      </c>
    </row>
    <row r="55" spans="8:16" x14ac:dyDescent="0.2">
      <c r="H55" s="1">
        <v>51</v>
      </c>
      <c r="I55" s="9">
        <f t="shared" si="1"/>
        <v>41.66582597979999</v>
      </c>
      <c r="J55" s="1">
        <f t="shared" si="2"/>
        <v>5.4540438668287672E-3</v>
      </c>
      <c r="K55" s="9">
        <f t="shared" si="3"/>
        <v>2.9746520763041904E-5</v>
      </c>
      <c r="L55" s="10">
        <f t="shared" si="0"/>
        <v>-1.2924772363476222E-11</v>
      </c>
      <c r="M55" s="1">
        <f t="shared" si="4"/>
        <v>-0.23784606384522322</v>
      </c>
      <c r="N55" s="1">
        <f t="shared" si="5"/>
        <v>346.3724243678696</v>
      </c>
      <c r="O55" s="1">
        <f t="shared" si="7"/>
        <v>936.7079918771293</v>
      </c>
      <c r="P55" s="1">
        <f t="shared" si="6"/>
        <v>-13.627575632130402</v>
      </c>
    </row>
    <row r="56" spans="8:16" x14ac:dyDescent="0.2">
      <c r="H56" s="1">
        <v>52</v>
      </c>
      <c r="I56" s="9">
        <f t="shared" si="1"/>
        <v>42.269780796732938</v>
      </c>
      <c r="J56" s="1">
        <f t="shared" si="2"/>
        <v>5.5331013674944623E-3</v>
      </c>
      <c r="K56" s="9">
        <f t="shared" si="3"/>
        <v>3.0615132635454734E-5</v>
      </c>
      <c r="L56" s="10">
        <f t="shared" si="0"/>
        <v>-1.2917666936118621E-11</v>
      </c>
      <c r="M56" s="1">
        <f t="shared" si="4"/>
        <v>-0.24135886120772865</v>
      </c>
      <c r="N56" s="1">
        <f t="shared" si="5"/>
        <v>346.17115590471332</v>
      </c>
      <c r="O56" s="1">
        <f t="shared" si="7"/>
        <v>937.45741965055151</v>
      </c>
      <c r="P56" s="1">
        <f t="shared" si="6"/>
        <v>-13.828844095286684</v>
      </c>
    </row>
    <row r="57" spans="8:16" x14ac:dyDescent="0.2">
      <c r="H57" s="1">
        <v>53</v>
      </c>
      <c r="I57" s="9">
        <f t="shared" si="1"/>
        <v>42.882490064401452</v>
      </c>
      <c r="J57" s="1">
        <f t="shared" si="2"/>
        <v>5.6133048230817039E-3</v>
      </c>
      <c r="K57" s="9">
        <f t="shared" si="3"/>
        <v>3.1509108301159232E-5</v>
      </c>
      <c r="L57" s="10">
        <f t="shared" si="0"/>
        <v>-1.2924772363476222E-11</v>
      </c>
      <c r="M57" s="1">
        <f t="shared" si="4"/>
        <v>-0.24492546864521486</v>
      </c>
      <c r="N57" s="1">
        <f t="shared" si="5"/>
        <v>345.9668043513654</v>
      </c>
      <c r="O57" s="1">
        <f t="shared" si="7"/>
        <v>938.22903049936406</v>
      </c>
      <c r="P57" s="1">
        <f t="shared" si="6"/>
        <v>-14.033195648634603</v>
      </c>
    </row>
    <row r="58" spans="8:16" x14ac:dyDescent="0.2">
      <c r="H58" s="1">
        <v>54</v>
      </c>
      <c r="I58" s="9">
        <f t="shared" si="1"/>
        <v>43.504080680390459</v>
      </c>
      <c r="J58" s="1">
        <f t="shared" si="2"/>
        <v>5.6946708444455133E-3</v>
      </c>
      <c r="K58" s="9">
        <f t="shared" si="3"/>
        <v>3.2429188388510538E-5</v>
      </c>
      <c r="L58" s="10">
        <f t="shared" si="0"/>
        <v>-1.2924772363476222E-11</v>
      </c>
      <c r="M58" s="1">
        <f t="shared" si="4"/>
        <v>-0.2485467948964909</v>
      </c>
      <c r="N58" s="1">
        <f t="shared" si="5"/>
        <v>345.75931764092735</v>
      </c>
      <c r="O58" s="1">
        <f t="shared" si="7"/>
        <v>939.02348945663198</v>
      </c>
      <c r="P58" s="1">
        <f t="shared" si="6"/>
        <v>-14.24068235907265</v>
      </c>
    </row>
    <row r="59" spans="8:16" x14ac:dyDescent="0.2">
      <c r="H59" s="1">
        <v>55</v>
      </c>
      <c r="I59" s="9">
        <f t="shared" si="1"/>
        <v>44.134681381691799</v>
      </c>
      <c r="J59" s="1">
        <f t="shared" si="2"/>
        <v>5.7772162832187158E-3</v>
      </c>
      <c r="K59" s="9">
        <f t="shared" si="3"/>
        <v>3.3376135152141222E-5</v>
      </c>
      <c r="L59" s="10">
        <f t="shared" si="0"/>
        <v>-1.2917666936118621E-11</v>
      </c>
      <c r="M59" s="1">
        <f t="shared" si="4"/>
        <v>-0.25222376763974141</v>
      </c>
      <c r="N59" s="1">
        <f t="shared" si="5"/>
        <v>345.54864262135447</v>
      </c>
      <c r="O59" s="1">
        <f t="shared" si="7"/>
        <v>939.84148195411001</v>
      </c>
      <c r="P59" s="1">
        <f t="shared" si="6"/>
        <v>-14.451357378645525</v>
      </c>
    </row>
    <row r="60" spans="8:16" x14ac:dyDescent="0.2">
      <c r="H60" s="1">
        <v>56</v>
      </c>
      <c r="I60" s="9">
        <f t="shared" si="1"/>
        <v>44.774422771366787</v>
      </c>
      <c r="J60" s="1">
        <f t="shared" si="2"/>
        <v>5.8609582353020603E-3</v>
      </c>
      <c r="K60" s="9">
        <f t="shared" si="3"/>
        <v>3.435073310443261E-5</v>
      </c>
      <c r="L60" s="10">
        <f t="shared" si="0"/>
        <v>-1.2917666936118621E-11</v>
      </c>
      <c r="M60" s="1">
        <f t="shared" si="4"/>
        <v>-0.2559573340277646</v>
      </c>
      <c r="N60" s="1">
        <f t="shared" si="5"/>
        <v>345.33472502478884</v>
      </c>
      <c r="O60" s="1">
        <f t="shared" si="7"/>
        <v>940.68371447448067</v>
      </c>
      <c r="P60" s="1">
        <f t="shared" si="6"/>
        <v>-14.665274975211162</v>
      </c>
    </row>
    <row r="61" spans="8:16" x14ac:dyDescent="0.2">
      <c r="H61" s="1">
        <v>57</v>
      </c>
      <c r="I61" s="9">
        <f t="shared" si="1"/>
        <v>45.423437345595318</v>
      </c>
      <c r="J61" s="1">
        <f t="shared" si="2"/>
        <v>5.9459140444049381E-3</v>
      </c>
      <c r="K61" s="9">
        <f t="shared" si="3"/>
        <v>3.535378966542393E-5</v>
      </c>
      <c r="L61" s="10">
        <f t="shared" si="0"/>
        <v>-1.2924772363476222E-11</v>
      </c>
      <c r="M61" s="1">
        <f t="shared" si="4"/>
        <v>-0.25974846124290218</v>
      </c>
      <c r="N61" s="1">
        <f t="shared" si="5"/>
        <v>345.11750943576425</v>
      </c>
      <c r="O61" s="1">
        <f t="shared" si="7"/>
        <v>941.55091522287444</v>
      </c>
      <c r="P61" s="1">
        <f t="shared" si="6"/>
        <v>-14.882490564235752</v>
      </c>
    </row>
    <row r="62" spans="8:16" x14ac:dyDescent="0.2">
      <c r="H62" s="1">
        <v>58</v>
      </c>
      <c r="I62" s="9">
        <f t="shared" si="1"/>
        <v>46.081859521116911</v>
      </c>
      <c r="J62" s="1">
        <f t="shared" si="2"/>
        <v>6.0321013056374067E-3</v>
      </c>
      <c r="K62" s="9">
        <f t="shared" si="3"/>
        <v>3.6386135831697182E-5</v>
      </c>
      <c r="L62" s="10">
        <f t="shared" si="0"/>
        <v>-1.2931877790833823E-11</v>
      </c>
      <c r="M62" s="1">
        <f t="shared" si="4"/>
        <v>-0.2635981370725296</v>
      </c>
      <c r="N62" s="1">
        <f t="shared" si="5"/>
        <v>344.89693925823309</v>
      </c>
      <c r="O62" s="1">
        <f t="shared" si="7"/>
        <v>942.44383481390025</v>
      </c>
      <c r="P62" s="1">
        <f t="shared" si="6"/>
        <v>-15.10306074176691</v>
      </c>
    </row>
    <row r="63" spans="8:16" x14ac:dyDescent="0.2">
      <c r="H63" s="1">
        <v>59</v>
      </c>
      <c r="I63" s="9">
        <f t="shared" si="1"/>
        <v>46.749825663069771</v>
      </c>
      <c r="J63" s="1">
        <f t="shared" si="2"/>
        <v>6.1195378691543149E-3</v>
      </c>
      <c r="K63" s="9">
        <f t="shared" si="3"/>
        <v>3.7448626864792359E-5</v>
      </c>
      <c r="L63" s="10">
        <f t="shared" si="0"/>
        <v>-1.2924772363476222E-11</v>
      </c>
      <c r="M63" s="1">
        <f t="shared" si="4"/>
        <v>-0.26750737050590689</v>
      </c>
      <c r="N63" s="1">
        <f t="shared" si="5"/>
        <v>344.67295668136916</v>
      </c>
      <c r="O63" s="1">
        <f t="shared" si="7"/>
        <v>943.36324699374052</v>
      </c>
      <c r="P63" s="1">
        <f t="shared" si="6"/>
        <v>-15.327043318630842</v>
      </c>
    </row>
    <row r="64" spans="8:16" x14ac:dyDescent="0.2">
      <c r="H64" s="1">
        <v>60</v>
      </c>
      <c r="I64" s="9">
        <f t="shared" si="1"/>
        <v>47.42747411323311</v>
      </c>
      <c r="J64" s="1">
        <f t="shared" si="2"/>
        <v>6.2082418438522179E-3</v>
      </c>
      <c r="K64" s="9">
        <f t="shared" si="3"/>
        <v>3.8542142999722508E-5</v>
      </c>
      <c r="L64" s="10">
        <f t="shared" si="0"/>
        <v>-1.2924772363476222E-11</v>
      </c>
      <c r="M64" s="1">
        <f t="shared" si="4"/>
        <v>-0.27147719235348688</v>
      </c>
      <c r="N64" s="1">
        <f t="shared" si="5"/>
        <v>344.445502644084</v>
      </c>
      <c r="O64" s="1">
        <f t="shared" si="7"/>
        <v>944.30994938982735</v>
      </c>
      <c r="P64" s="1">
        <f t="shared" si="6"/>
        <v>-15.554497355915998</v>
      </c>
    </row>
    <row r="65" spans="8:16" x14ac:dyDescent="0.2">
      <c r="H65" s="1">
        <v>61</v>
      </c>
      <c r="I65" s="9">
        <f t="shared" si="1"/>
        <v>48.114945218679011</v>
      </c>
      <c r="J65" s="1">
        <f t="shared" si="2"/>
        <v>6.2982316011198887E-3</v>
      </c>
      <c r="K65" s="9">
        <f t="shared" si="3"/>
        <v>3.9667590174175811E-5</v>
      </c>
      <c r="L65" s="10">
        <f t="shared" si="0"/>
        <v>-1.2924772363476222E-11</v>
      </c>
      <c r="M65" s="1">
        <f t="shared" si="4"/>
        <v>-0.27550865588950402</v>
      </c>
      <c r="N65" s="1">
        <f t="shared" si="5"/>
        <v>344.21451679820933</v>
      </c>
      <c r="O65" s="1">
        <f t="shared" si="7"/>
        <v>945.28476426082648</v>
      </c>
      <c r="P65" s="1">
        <f t="shared" si="6"/>
        <v>-15.785483201790669</v>
      </c>
    </row>
    <row r="66" spans="8:16" x14ac:dyDescent="0.2">
      <c r="H66" s="1">
        <v>62</v>
      </c>
      <c r="I66" s="9">
        <f t="shared" si="1"/>
        <v>48.812381360839609</v>
      </c>
      <c r="J66" s="1">
        <f t="shared" si="2"/>
        <v>6.3895257786432107E-3</v>
      </c>
      <c r="K66" s="9">
        <f t="shared" si="3"/>
        <v>4.0825900779008841E-5</v>
      </c>
      <c r="L66" s="10">
        <f t="shared" si="0"/>
        <v>-1.2931877790833823E-11</v>
      </c>
      <c r="M66" s="1">
        <f t="shared" si="4"/>
        <v>-0.27960283751879128</v>
      </c>
      <c r="N66" s="1">
        <f t="shared" si="5"/>
        <v>343.97993747029113</v>
      </c>
      <c r="O66" s="1">
        <f t="shared" si="7"/>
        <v>946.28853930074968</v>
      </c>
      <c r="P66" s="1">
        <f t="shared" si="6"/>
        <v>-16.020062529708866</v>
      </c>
    </row>
    <row r="67" spans="8:16" x14ac:dyDescent="0.2">
      <c r="H67" s="1">
        <v>63</v>
      </c>
      <c r="I67" s="9">
        <f t="shared" si="1"/>
        <v>49.519926984995479</v>
      </c>
      <c r="J67" s="1">
        <f t="shared" si="2"/>
        <v>6.4821432842651974E-3</v>
      </c>
      <c r="K67" s="9">
        <f t="shared" si="3"/>
        <v>4.2018034430652018E-5</v>
      </c>
      <c r="L67" s="10">
        <f t="shared" si="0"/>
        <v>-1.2917666936118621E-11</v>
      </c>
      <c r="M67" s="1">
        <f t="shared" si="4"/>
        <v>-0.28376083746917724</v>
      </c>
      <c r="N67" s="1">
        <f t="shared" si="5"/>
        <v>343.74170162191842</v>
      </c>
      <c r="O67" s="1">
        <f t="shared" si="7"/>
        <v>947.32214845597116</v>
      </c>
      <c r="P67" s="1">
        <f t="shared" si="6"/>
        <v>-16.258298378081577</v>
      </c>
    </row>
    <row r="68" spans="8:16" x14ac:dyDescent="0.2">
      <c r="H68" s="1">
        <v>64</v>
      </c>
      <c r="I68" s="9">
        <f t="shared" si="1"/>
        <v>50.237728630191612</v>
      </c>
      <c r="J68" s="1">
        <f t="shared" si="2"/>
        <v>6.5761032999019824E-3</v>
      </c>
      <c r="K68" s="9">
        <f t="shared" si="3"/>
        <v>4.3244978766067429E-5</v>
      </c>
      <c r="L68" s="10">
        <f t="shared" ref="L68:L131" si="8">10*LOG10(($B$15+$B$16+$B$17)^2 + ( $B$15*$B$17*K68 - ($B$16*($B$15+$B$17) + 4*$B$15*$B$17) )*K68 )  - 10*LOG10( (1+$Z$2+$Z$3)^2 + ( 1*$Z$3*K68 - ($Z$2*(1+$Z$3) + 4*1*$Z$3) )*K68)</f>
        <v>-1.2931877790833823E-11</v>
      </c>
      <c r="M68" s="1">
        <f t="shared" si="4"/>
        <v>-0.2879837805101606</v>
      </c>
      <c r="N68" s="1">
        <f t="shared" si="5"/>
        <v>343.49974480854593</v>
      </c>
      <c r="O68" s="1">
        <f t="shared" si="7"/>
        <v>948.38649276741705</v>
      </c>
      <c r="P68" s="1">
        <f t="shared" si="6"/>
        <v>-16.500255191454073</v>
      </c>
    </row>
    <row r="69" spans="8:16" x14ac:dyDescent="0.2">
      <c r="H69" s="1">
        <v>65</v>
      </c>
      <c r="I69" s="9">
        <f t="shared" ref="I69:I132" si="9">20*10^(H69/160)</f>
        <v>50.965934959586939</v>
      </c>
      <c r="J69" s="1">
        <f t="shared" ref="J69:J132" si="10">2*PI()*I69/$B$6</f>
        <v>6.6714252855155642E-3</v>
      </c>
      <c r="K69" s="9">
        <f t="shared" ref="K69:K132" si="11">4*SIN(J69/2)^2</f>
        <v>4.4507750260917343E-5</v>
      </c>
      <c r="L69" s="10">
        <f t="shared" si="8"/>
        <v>-1.2931877790833823E-11</v>
      </c>
      <c r="M69" s="1">
        <f t="shared" ref="M69:M132" si="12">ATAN2( ( $Z$1+$Z$2*$AB$2+$Z$3*$AB$3+ ($Z$1*$AB$2+$Z$2*(1+$AB$3)+$Z$3*$AB$2)*COS(J69)+ ($Z$1*$AB$3+$Z$3)*COS(2*J69) ) / ( 1+$AB$2*$AB$2+$AB$3*$AB$3+ 2* ( ($AB$2+$AB$2*$AB$3)*COS(J69)+ $AB$3*COS(2*J69) ) ),( ($Z$2-$Z$1*$AB$2+$Z$3*$AB$2-$Z$2*$AB$3+ 2*(-$Z$1*$AB$3+$Z$3)*COS(J69) )*SIN(J69) / ( 1+$AB$2*$AB$2+$AB$3*$AB$3+ 2*($AB$2 + $AB$2*$AB$3)*COS(J69)+ 2*$AB$3*COS(2*J69) ) ))*2</f>
        <v>-0.29227281669940386</v>
      </c>
      <c r="N69" s="1">
        <f t="shared" ref="N69:N132" si="13">DEGREES(M69)+360</f>
        <v>343.25400113672345</v>
      </c>
      <c r="O69" s="1">
        <f t="shared" si="7"/>
        <v>949.48250124977767</v>
      </c>
      <c r="P69" s="1">
        <f t="shared" ref="P69:P132" si="14">IF(N69&gt;180,N69-360,N69)</f>
        <v>-16.745998863276554</v>
      </c>
    </row>
    <row r="70" spans="8:16" x14ac:dyDescent="0.2">
      <c r="H70" s="1">
        <v>66</v>
      </c>
      <c r="I70" s="9">
        <f t="shared" si="9"/>
        <v>51.704696791243812</v>
      </c>
      <c r="J70" s="1">
        <f t="shared" si="10"/>
        <v>6.7681289831441373E-3</v>
      </c>
      <c r="K70" s="9">
        <f t="shared" si="11"/>
        <v>4.5807395071620767E-5</v>
      </c>
      <c r="L70" s="10">
        <f t="shared" si="8"/>
        <v>-1.2931877790833823E-11</v>
      </c>
      <c r="M70" s="1">
        <f t="shared" si="12"/>
        <v>-0.29662912215794451</v>
      </c>
      <c r="N70" s="1">
        <f t="shared" si="13"/>
        <v>343.00440321967926</v>
      </c>
      <c r="O70" s="1">
        <f t="shared" ref="O70:O91" si="15">(-((M71-M69)/(I71-I69))/360)*58000000</f>
        <v>950.61113179554093</v>
      </c>
      <c r="P70" s="1">
        <f t="shared" si="14"/>
        <v>-16.995596780320739</v>
      </c>
    </row>
    <row r="71" spans="8:16" x14ac:dyDescent="0.2">
      <c r="H71" s="1">
        <v>67</v>
      </c>
      <c r="I71" s="9">
        <f t="shared" si="9"/>
        <v>52.454167129363817</v>
      </c>
      <c r="J71" s="1">
        <f t="shared" si="10"/>
        <v>6.8662344209908565E-3</v>
      </c>
      <c r="K71" s="9">
        <f t="shared" si="11"/>
        <v>4.7144989901995933E-5</v>
      </c>
      <c r="L71" s="10">
        <f t="shared" si="8"/>
        <v>-1.2931877790833823E-11</v>
      </c>
      <c r="M71" s="1">
        <f t="shared" si="12"/>
        <v>-0.30105389987566261</v>
      </c>
      <c r="N71" s="1">
        <f t="shared" si="13"/>
        <v>342.7508821311705</v>
      </c>
      <c r="O71" s="1">
        <f t="shared" si="15"/>
        <v>951.77337211105055</v>
      </c>
      <c r="P71" s="1">
        <f t="shared" si="14"/>
        <v>-17.249117868829501</v>
      </c>
    </row>
    <row r="72" spans="8:16" x14ac:dyDescent="0.2">
      <c r="H72" s="1">
        <v>68</v>
      </c>
      <c r="I72" s="9">
        <f t="shared" si="9"/>
        <v>53.214501195976197</v>
      </c>
      <c r="J72" s="1">
        <f t="shared" si="10"/>
        <v>6.9657619175718371E-3</v>
      </c>
      <c r="K72" s="9">
        <f t="shared" si="11"/>
        <v>4.8521642895205657E-5</v>
      </c>
      <c r="L72" s="10">
        <f t="shared" si="8"/>
        <v>-1.2931877790833823E-11</v>
      </c>
      <c r="M72" s="1">
        <f t="shared" si="12"/>
        <v>-0.30554838054807026</v>
      </c>
      <c r="N72" s="1">
        <f t="shared" si="13"/>
        <v>342.49336735753838</v>
      </c>
      <c r="O72" s="1">
        <f t="shared" si="15"/>
        <v>952.97024068490236</v>
      </c>
      <c r="P72" s="1">
        <f t="shared" si="14"/>
        <v>-17.506632642461625</v>
      </c>
    </row>
    <row r="73" spans="8:16" x14ac:dyDescent="0.2">
      <c r="H73" s="1">
        <v>69</v>
      </c>
      <c r="I73" s="9">
        <f t="shared" si="9"/>
        <v>53.985856463085881</v>
      </c>
      <c r="J73" s="1">
        <f t="shared" si="10"/>
        <v>7.0667320859243198E-3</v>
      </c>
      <c r="K73" s="9">
        <f t="shared" si="11"/>
        <v>4.9938494551745329E-5</v>
      </c>
      <c r="L73" s="10">
        <f t="shared" si="8"/>
        <v>-1.2931877790833823E-11</v>
      </c>
      <c r="M73" s="1">
        <f t="shared" si="12"/>
        <v>-0.31011382344607952</v>
      </c>
      <c r="N73" s="1">
        <f t="shared" si="13"/>
        <v>342.23178674787448</v>
      </c>
      <c r="O73" s="1">
        <f t="shared" si="15"/>
        <v>954.20278778404713</v>
      </c>
      <c r="P73" s="1">
        <f t="shared" si="14"/>
        <v>-17.76821325212552</v>
      </c>
    </row>
    <row r="74" spans="8:16" x14ac:dyDescent="0.2">
      <c r="H74" s="1">
        <v>70</v>
      </c>
      <c r="I74" s="9">
        <f t="shared" si="9"/>
        <v>54.768392685287225</v>
      </c>
      <c r="J74" s="1">
        <f t="shared" si="10"/>
        <v>7.1691658378758042E-3</v>
      </c>
      <c r="K74" s="9">
        <f t="shared" si="11"/>
        <v>5.1396718674232701E-5</v>
      </c>
      <c r="L74" s="10">
        <f t="shared" si="8"/>
        <v>-1.2946088645549025E-11</v>
      </c>
      <c r="M74" s="1">
        <f t="shared" si="12"/>
        <v>-0.31475151731988432</v>
      </c>
      <c r="N74" s="1">
        <f t="shared" si="13"/>
        <v>341.96606646223182</v>
      </c>
      <c r="O74" s="1">
        <f t="shared" si="15"/>
        <v>955.4720964903396</v>
      </c>
      <c r="P74" s="1">
        <f t="shared" si="14"/>
        <v>-18.033933537768178</v>
      </c>
    </row>
    <row r="75" spans="8:16" x14ac:dyDescent="0.2">
      <c r="H75" s="1">
        <v>71</v>
      </c>
      <c r="I75" s="9">
        <f t="shared" si="9"/>
        <v>55.562271932850706</v>
      </c>
      <c r="J75" s="1">
        <f t="shared" si="10"/>
        <v>7.273084388375089E-3</v>
      </c>
      <c r="K75" s="9">
        <f t="shared" si="11"/>
        <v>5.2897523339782851E-5</v>
      </c>
      <c r="L75" s="10">
        <f t="shared" si="8"/>
        <v>-1.2931877790833823E-11</v>
      </c>
      <c r="M75" s="1">
        <f t="shared" si="12"/>
        <v>-0.3194627813388547</v>
      </c>
      <c r="N75" s="1">
        <f t="shared" si="13"/>
        <v>341.69613091777296</v>
      </c>
      <c r="O75" s="1">
        <f t="shared" si="15"/>
        <v>956.77928377047749</v>
      </c>
      <c r="P75" s="1">
        <f t="shared" si="14"/>
        <v>-18.303869082227038</v>
      </c>
    </row>
    <row r="76" spans="8:16" x14ac:dyDescent="0.2">
      <c r="H76" s="1">
        <v>72</v>
      </c>
      <c r="I76" s="9">
        <f t="shared" si="9"/>
        <v>56.367658625289081</v>
      </c>
      <c r="J76" s="1">
        <f t="shared" si="10"/>
        <v>7.3785092598860633E-3</v>
      </c>
      <c r="K76" s="9">
        <f t="shared" si="11"/>
        <v>5.4442151900772801E-5</v>
      </c>
      <c r="L76" s="10">
        <f t="shared" si="8"/>
        <v>-1.2938983218191424E-11</v>
      </c>
      <c r="M76" s="1">
        <f t="shared" si="12"/>
        <v>-0.32424896606864395</v>
      </c>
      <c r="N76" s="1">
        <f t="shared" si="13"/>
        <v>341.42190273278607</v>
      </c>
      <c r="O76" s="1">
        <f t="shared" si="15"/>
        <v>958.12550157512476</v>
      </c>
      <c r="P76" s="1">
        <f t="shared" si="14"/>
        <v>-18.578097267213934</v>
      </c>
    </row>
    <row r="77" spans="8:16" x14ac:dyDescent="0.2">
      <c r="H77" s="1">
        <v>73</v>
      </c>
      <c r="I77" s="9">
        <f t="shared" si="9"/>
        <v>57.184719565410134</v>
      </c>
      <c r="J77" s="1">
        <f t="shared" si="10"/>
        <v>7.4854622868452082E-3</v>
      </c>
      <c r="K77" s="9">
        <f t="shared" si="11"/>
        <v>5.603188401482506E-5</v>
      </c>
      <c r="L77" s="10">
        <f t="shared" si="8"/>
        <v>-1.2931877790833823E-11</v>
      </c>
      <c r="M77" s="1">
        <f t="shared" si="12"/>
        <v>-0.32911145448749496</v>
      </c>
      <c r="N77" s="1">
        <f t="shared" si="13"/>
        <v>341.14330266845468</v>
      </c>
      <c r="O77" s="1">
        <f t="shared" si="15"/>
        <v>959.5119379900201</v>
      </c>
      <c r="P77" s="1">
        <f t="shared" si="14"/>
        <v>-18.85669733154532</v>
      </c>
    </row>
    <row r="78" spans="8:16" x14ac:dyDescent="0.2">
      <c r="H78" s="1">
        <v>74</v>
      </c>
      <c r="I78" s="9">
        <f t="shared" si="9"/>
        <v>58.013623973863091</v>
      </c>
      <c r="J78" s="1">
        <f t="shared" si="10"/>
        <v>7.5939656201837076E-3</v>
      </c>
      <c r="K78" s="9">
        <f t="shared" si="11"/>
        <v>5.7668036704863084E-5</v>
      </c>
      <c r="L78" s="10">
        <f t="shared" si="8"/>
        <v>-1.2931877790833823E-11</v>
      </c>
      <c r="M78" s="1">
        <f t="shared" si="12"/>
        <v>-0.3340516630433143</v>
      </c>
      <c r="N78" s="1">
        <f t="shared" si="13"/>
        <v>340.86024956829181</v>
      </c>
      <c r="O78" s="1">
        <f t="shared" si="15"/>
        <v>960.93981841345226</v>
      </c>
      <c r="P78" s="1">
        <f t="shared" si="14"/>
        <v>-19.139750431708194</v>
      </c>
    </row>
    <row r="79" spans="8:16" x14ac:dyDescent="0.2">
      <c r="H79" s="1">
        <v>75</v>
      </c>
      <c r="I79" s="9">
        <f t="shared" si="9"/>
        <v>58.854543524185644</v>
      </c>
      <c r="J79" s="1">
        <f t="shared" si="10"/>
        <v>7.704041731915098E-3</v>
      </c>
      <c r="K79" s="9">
        <f t="shared" si="11"/>
        <v>5.9351965450116054E-5</v>
      </c>
      <c r="L79" s="10">
        <f t="shared" si="8"/>
        <v>-1.2938983218191424E-11</v>
      </c>
      <c r="M79" s="1">
        <f t="shared" si="12"/>
        <v>-0.33907104275339395</v>
      </c>
      <c r="N79" s="1">
        <f t="shared" si="13"/>
        <v>340.57266029513062</v>
      </c>
      <c r="O79" s="1">
        <f t="shared" si="15"/>
        <v>962.41040677384683</v>
      </c>
      <c r="P79" s="1">
        <f t="shared" si="14"/>
        <v>-19.427339704869382</v>
      </c>
    </row>
    <row r="80" spans="8:16" x14ac:dyDescent="0.2">
      <c r="H80" s="1">
        <v>76</v>
      </c>
      <c r="I80" s="9">
        <f t="shared" si="9"/>
        <v>59.707652378359199</v>
      </c>
      <c r="J80" s="1">
        <f t="shared" si="10"/>
        <v>7.8157134197894326E-3</v>
      </c>
      <c r="K80" s="9">
        <f t="shared" si="11"/>
        <v>6.1085065308977046E-5</v>
      </c>
      <c r="L80" s="10">
        <f t="shared" si="8"/>
        <v>-1.2938983218191424E-11</v>
      </c>
      <c r="M80" s="1">
        <f t="shared" si="12"/>
        <v>-0.34417108034863703</v>
      </c>
      <c r="N80" s="1">
        <f t="shared" si="13"/>
        <v>340.28044966556513</v>
      </c>
      <c r="O80" s="1">
        <f t="shared" si="15"/>
        <v>963.92500679000489</v>
      </c>
      <c r="P80" s="1">
        <f t="shared" si="14"/>
        <v>-19.719550334434871</v>
      </c>
    </row>
    <row r="81" spans="8:16" x14ac:dyDescent="0.2">
      <c r="H81" s="1">
        <v>77</v>
      </c>
      <c r="I81" s="9">
        <f t="shared" si="9"/>
        <v>60.573127222879279</v>
      </c>
      <c r="J81" s="1">
        <f t="shared" si="10"/>
        <v>7.929003812014895E-3</v>
      </c>
      <c r="K81" s="9">
        <f t="shared" si="11"/>
        <v>6.2868772074643878E-5</v>
      </c>
      <c r="L81" s="10">
        <f t="shared" si="8"/>
        <v>-1.2931877790833823E-11</v>
      </c>
      <c r="M81" s="1">
        <f t="shared" si="12"/>
        <v>-0.34935329946435401</v>
      </c>
      <c r="N81" s="1">
        <f t="shared" si="13"/>
        <v>339.98353038172257</v>
      </c>
      <c r="O81" s="1">
        <f t="shared" si="15"/>
        <v>965.48496327941768</v>
      </c>
      <c r="P81" s="1">
        <f t="shared" si="14"/>
        <v>-20.016469618277426</v>
      </c>
    </row>
    <row r="82" spans="8:16" x14ac:dyDescent="0.2">
      <c r="H82" s="1">
        <v>78</v>
      </c>
      <c r="I82" s="9">
        <f t="shared" si="9"/>
        <v>61.451147305348933</v>
      </c>
      <c r="J82" s="1">
        <f t="shared" si="10"/>
        <v>8.0439363720478507E-3</v>
      </c>
      <c r="K82" s="9">
        <f t="shared" si="11"/>
        <v>6.4704563464499894E-5</v>
      </c>
      <c r="L82" s="10">
        <f t="shared" si="8"/>
        <v>-1.2931877790833823E-11</v>
      </c>
      <c r="M82" s="1">
        <f t="shared" si="12"/>
        <v>-0.35461926187971482</v>
      </c>
      <c r="N82" s="1">
        <f t="shared" si="13"/>
        <v>339.68181296024784</v>
      </c>
      <c r="O82" s="1">
        <f t="shared" si="15"/>
        <v>967.0916635083621</v>
      </c>
      <c r="P82" s="1">
        <f t="shared" si="14"/>
        <v>-20.318187039752161</v>
      </c>
    </row>
    <row r="83" spans="8:16" x14ac:dyDescent="0.2">
      <c r="H83" s="1">
        <v>79</v>
      </c>
      <c r="I83" s="9">
        <f t="shared" si="9"/>
        <v>62.341894471602529</v>
      </c>
      <c r="J83" s="1">
        <f t="shared" si="10"/>
        <v>8.1605349034523603E-3</v>
      </c>
      <c r="K83" s="9">
        <f t="shared" si="11"/>
        <v>6.6593960344219896E-5</v>
      </c>
      <c r="L83" s="10">
        <f t="shared" si="8"/>
        <v>-1.2946088645549025E-11</v>
      </c>
      <c r="M83" s="1">
        <f t="shared" si="12"/>
        <v>-0.35997056880803807</v>
      </c>
      <c r="N83" s="1">
        <f t="shared" si="13"/>
        <v>339.37520565837582</v>
      </c>
      <c r="O83" s="1">
        <f t="shared" si="15"/>
        <v>968.74653857903638</v>
      </c>
      <c r="P83" s="1">
        <f t="shared" si="14"/>
        <v>-20.624794341624181</v>
      </c>
    </row>
    <row r="84" spans="8:16" x14ac:dyDescent="0.2">
      <c r="H84" s="1">
        <v>80</v>
      </c>
      <c r="I84" s="9">
        <f t="shared" si="9"/>
        <v>63.245553203367592</v>
      </c>
      <c r="J84" s="1">
        <f t="shared" si="10"/>
        <v>8.278823554830084E-3</v>
      </c>
      <c r="K84" s="9">
        <f t="shared" si="11"/>
        <v>6.8538527987613808E-5</v>
      </c>
      <c r="L84" s="10">
        <f t="shared" si="8"/>
        <v>-1.2938983218191424E-11</v>
      </c>
      <c r="M84" s="1">
        <f t="shared" si="12"/>
        <v>-0.36540886224013031</v>
      </c>
      <c r="N84" s="1">
        <f t="shared" si="13"/>
        <v>339.0636143969632</v>
      </c>
      <c r="O84" s="1">
        <f t="shared" si="15"/>
        <v>970.45106486430586</v>
      </c>
      <c r="P84" s="1">
        <f t="shared" si="14"/>
        <v>-20.936385603036797</v>
      </c>
    </row>
    <row r="85" spans="8:16" x14ac:dyDescent="0.2">
      <c r="H85" s="1">
        <v>81</v>
      </c>
      <c r="I85" s="9">
        <f t="shared" si="9"/>
        <v>64.162310656472727</v>
      </c>
      <c r="J85" s="1">
        <f t="shared" si="10"/>
        <v>8.3988268248217004E-3</v>
      </c>
      <c r="K85" s="9">
        <f t="shared" si="11"/>
        <v>7.0539877373252904E-5</v>
      </c>
      <c r="L85" s="10">
        <f t="shared" si="8"/>
        <v>-1.2938983218191424E-11</v>
      </c>
      <c r="M85" s="1">
        <f t="shared" si="12"/>
        <v>-0.37093582634316324</v>
      </c>
      <c r="N85" s="1">
        <f t="shared" si="13"/>
        <v>338.74694268033915</v>
      </c>
      <c r="O85" s="1">
        <f t="shared" si="15"/>
        <v>972.206765504602</v>
      </c>
      <c r="P85" s="1">
        <f t="shared" si="14"/>
        <v>-21.253057319660854</v>
      </c>
    </row>
    <row r="86" spans="8:16" x14ac:dyDescent="0.2">
      <c r="H86" s="1">
        <v>82</v>
      </c>
      <c r="I86" s="9">
        <f t="shared" si="9"/>
        <v>65.092356699609169</v>
      </c>
      <c r="J86" s="1">
        <f t="shared" si="10"/>
        <v>8.5205695671807715E-3</v>
      </c>
      <c r="K86" s="9">
        <f t="shared" si="11"/>
        <v>7.2599666518950506E-5</v>
      </c>
      <c r="L86" s="10">
        <f t="shared" si="8"/>
        <v>-1.2938983218191424E-11</v>
      </c>
      <c r="M86" s="1">
        <f t="shared" si="12"/>
        <v>-0.37655318891766998</v>
      </c>
      <c r="N86" s="1">
        <f t="shared" si="13"/>
        <v>338.42509151282513</v>
      </c>
      <c r="O86" s="1">
        <f t="shared" si="15"/>
        <v>974.01521193681913</v>
      </c>
      <c r="P86" s="1">
        <f t="shared" si="14"/>
        <v>-21.574908487174866</v>
      </c>
    </row>
    <row r="87" spans="8:16" x14ac:dyDescent="0.2">
      <c r="H87" s="1">
        <v>83</v>
      </c>
      <c r="I87" s="9">
        <f t="shared" si="9"/>
        <v>66.035883953654405</v>
      </c>
      <c r="J87" s="1">
        <f t="shared" si="10"/>
        <v>8.6440769959212002E-3</v>
      </c>
      <c r="K87" s="9">
        <f t="shared" si="11"/>
        <v>7.4719601855203791E-5</v>
      </c>
      <c r="L87" s="10">
        <f t="shared" si="8"/>
        <v>-1.2938983218191424E-11</v>
      </c>
      <c r="M87" s="1">
        <f t="shared" si="12"/>
        <v>-0.38226272291502683</v>
      </c>
      <c r="N87" s="1">
        <f t="shared" si="13"/>
        <v>338.09795931179013</v>
      </c>
      <c r="O87" s="1">
        <f t="shared" si="15"/>
        <v>975.87802547129741</v>
      </c>
      <c r="P87" s="1">
        <f t="shared" si="14"/>
        <v>-21.902040688209865</v>
      </c>
    </row>
    <row r="88" spans="8:16" x14ac:dyDescent="0.2">
      <c r="H88" s="1">
        <v>84</v>
      </c>
      <c r="I88" s="9">
        <f t="shared" si="9"/>
        <v>66.993087831565546</v>
      </c>
      <c r="J88" s="1">
        <f t="shared" si="10"/>
        <v>8.7693746905392542E-3</v>
      </c>
      <c r="K88" s="9">
        <f t="shared" si="11"/>
        <v>7.6901439638732376E-5</v>
      </c>
      <c r="L88" s="10">
        <f t="shared" si="8"/>
        <v>-1.2938983218191424E-11</v>
      </c>
      <c r="M88" s="1">
        <f t="shared" si="12"/>
        <v>-0.38806624801839323</v>
      </c>
      <c r="N88" s="1">
        <f t="shared" si="13"/>
        <v>337.76544181706902</v>
      </c>
      <c r="O88" s="1">
        <f t="shared" si="15"/>
        <v>977.79687894306551</v>
      </c>
      <c r="P88" s="1">
        <f t="shared" si="14"/>
        <v>-22.234558182930982</v>
      </c>
    </row>
    <row r="89" spans="8:16" x14ac:dyDescent="0.2">
      <c r="H89" s="1">
        <v>85</v>
      </c>
      <c r="I89" s="9">
        <f t="shared" si="9"/>
        <v>67.964166578851192</v>
      </c>
      <c r="J89" s="1">
        <f t="shared" si="10"/>
        <v>8.8964886013113264E-3</v>
      </c>
      <c r="K89" s="9">
        <f t="shared" si="11"/>
        <v>7.9146987407285483E-5</v>
      </c>
      <c r="L89" s="10">
        <f t="shared" si="8"/>
        <v>-1.2938983218191424E-11</v>
      </c>
      <c r="M89" s="1">
        <f t="shared" si="12"/>
        <v>-0.39396563229001857</v>
      </c>
      <c r="N89" s="1">
        <f t="shared" si="13"/>
        <v>337.427431996579</v>
      </c>
      <c r="O89" s="1">
        <f t="shared" si="15"/>
        <v>979.77349839165879</v>
      </c>
      <c r="P89" s="1">
        <f t="shared" si="14"/>
        <v>-22.572568003420997</v>
      </c>
    </row>
    <row r="90" spans="8:16" x14ac:dyDescent="0.2">
      <c r="H90" s="1">
        <v>86</v>
      </c>
      <c r="I90" s="9">
        <f t="shared" si="9"/>
        <v>68.94932131462987</v>
      </c>
      <c r="J90" s="1">
        <f t="shared" si="10"/>
        <v>9.0254450546684729E-3</v>
      </c>
      <c r="K90" s="9">
        <f t="shared" si="11"/>
        <v>8.1458105476921527E-5</v>
      </c>
      <c r="L90" s="10">
        <f t="shared" si="8"/>
        <v>-1.2946088645549025E-11</v>
      </c>
      <c r="M90" s="1">
        <f t="shared" si="12"/>
        <v>-0.39996279388760392</v>
      </c>
      <c r="N90" s="1">
        <f t="shared" si="13"/>
        <v>337.08381994797946</v>
      </c>
      <c r="O90" s="1">
        <f t="shared" si="15"/>
        <v>981.80966480811537</v>
      </c>
      <c r="P90" s="1">
        <f t="shared" si="14"/>
        <v>-22.916180052020536</v>
      </c>
    </row>
    <row r="91" spans="8:16" x14ac:dyDescent="0.2">
      <c r="H91" s="1">
        <v>87</v>
      </c>
      <c r="I91" s="9">
        <f t="shared" si="9"/>
        <v>69.948756073283562</v>
      </c>
      <c r="J91" s="1">
        <f t="shared" si="10"/>
        <v>9.1562707586488358E-3</v>
      </c>
      <c r="K91" s="9">
        <f t="shared" si="11"/>
        <v>8.3836708482999591E-5</v>
      </c>
      <c r="L91" s="10">
        <f t="shared" si="8"/>
        <v>-1.2938983218191424E-11</v>
      </c>
      <c r="M91" s="1">
        <f t="shared" si="12"/>
        <v>-0.40605970285332421</v>
      </c>
      <c r="N91" s="1">
        <f t="shared" si="13"/>
        <v>336.73449279616818</v>
      </c>
      <c r="O91" s="1">
        <f t="shared" si="15"/>
        <v>983.90721592666421</v>
      </c>
      <c r="P91" s="1">
        <f t="shared" si="14"/>
        <v>-23.265507203831817</v>
      </c>
    </row>
    <row r="92" spans="8:16" x14ac:dyDescent="0.2">
      <c r="H92" s="1">
        <v>88</v>
      </c>
      <c r="I92" s="9">
        <f t="shared" si="9"/>
        <v>70.96267784671511</v>
      </c>
      <c r="J92" s="1">
        <f t="shared" si="10"/>
        <v>9.288992808429139E-3</v>
      </c>
      <c r="K92" s="9">
        <f t="shared" si="11"/>
        <v>8.6284766966159571E-5</v>
      </c>
      <c r="L92" s="10">
        <f t="shared" si="8"/>
        <v>-1.2946088645549025E-11</v>
      </c>
      <c r="M92" s="1">
        <f t="shared" si="12"/>
        <v>-0.412258382978201</v>
      </c>
      <c r="N92" s="1">
        <f t="shared" si="13"/>
        <v>336.37933458646114</v>
      </c>
      <c r="P92" s="1">
        <f t="shared" si="14"/>
        <v>-23.620665413538859</v>
      </c>
    </row>
    <row r="93" spans="8:16" x14ac:dyDescent="0.2">
      <c r="H93" s="1">
        <v>89</v>
      </c>
      <c r="I93" s="9">
        <f t="shared" si="9"/>
        <v>71.991296627217935</v>
      </c>
      <c r="J93" s="1">
        <f t="shared" si="10"/>
        <v>9.4236386919363136E-3</v>
      </c>
      <c r="K93" s="9">
        <f t="shared" si="11"/>
        <v>8.8804309004602788E-5</v>
      </c>
      <c r="L93" s="10">
        <f t="shared" si="8"/>
        <v>-1.2953194072906626E-11</v>
      </c>
      <c r="M93" s="1">
        <f t="shared" si="12"/>
        <v>-0.41856091374596555</v>
      </c>
      <c r="N93" s="1">
        <f t="shared" si="13"/>
        <v>336.01822617321687</v>
      </c>
      <c r="P93" s="1">
        <f t="shared" si="14"/>
        <v>-23.981773826783126</v>
      </c>
    </row>
    <row r="94" spans="8:16" x14ac:dyDescent="0.2">
      <c r="H94" s="1">
        <v>90</v>
      </c>
      <c r="I94" s="9">
        <f t="shared" si="9"/>
        <v>73.034825450967546</v>
      </c>
      <c r="J94" s="1">
        <f t="shared" si="10"/>
        <v>9.5602362955405206E-3</v>
      </c>
      <c r="K94" s="9">
        <f t="shared" si="11"/>
        <v>9.1397421894026272E-5</v>
      </c>
      <c r="L94" s="10">
        <f t="shared" si="8"/>
        <v>-1.2953194072906626E-11</v>
      </c>
      <c r="M94" s="1">
        <f t="shared" si="12"/>
        <v>-0.42496943235930057</v>
      </c>
      <c r="N94" s="1">
        <f t="shared" si="13"/>
        <v>335.65104510374175</v>
      </c>
      <c r="P94" s="1">
        <f t="shared" si="14"/>
        <v>-24.348954896258249</v>
      </c>
    </row>
    <row r="95" spans="8:16" x14ac:dyDescent="0.2">
      <c r="H95" s="1">
        <v>91</v>
      </c>
      <c r="I95" s="9">
        <f t="shared" si="9"/>
        <v>74.093480442143147</v>
      </c>
      <c r="J95" s="1">
        <f t="shared" si="10"/>
        <v>9.6988139098306628E-3</v>
      </c>
      <c r="K95" s="9">
        <f t="shared" si="11"/>
        <v>9.4066253876599827E-5</v>
      </c>
      <c r="L95" s="10">
        <f t="shared" si="8"/>
        <v>-1.2953194072906626E-11</v>
      </c>
      <c r="M95" s="1">
        <f t="shared" si="12"/>
        <v>-0.43148613585265899</v>
      </c>
      <c r="N95" s="1">
        <f t="shared" si="13"/>
        <v>335.27766549723418</v>
      </c>
      <c r="P95" s="1">
        <f t="shared" si="14"/>
        <v>-24.722334502765818</v>
      </c>
    </row>
    <row r="96" spans="8:16" x14ac:dyDescent="0.2">
      <c r="H96" s="1">
        <v>92</v>
      </c>
      <c r="I96" s="9">
        <f t="shared" si="9"/>
        <v>75.167480857688844</v>
      </c>
      <c r="J96" s="1">
        <f t="shared" si="10"/>
        <v>9.839400235473611E-3</v>
      </c>
      <c r="K96" s="9">
        <f t="shared" si="11"/>
        <v>9.6813015920418097E-5</v>
      </c>
      <c r="L96" s="10">
        <f t="shared" si="8"/>
        <v>-1.2953194072906626E-11</v>
      </c>
      <c r="M96" s="1">
        <f t="shared" si="12"/>
        <v>-0.43811328329551996</v>
      </c>
      <c r="N96" s="1">
        <f t="shared" si="13"/>
        <v>334.89795791854732</v>
      </c>
      <c r="P96" s="1">
        <f t="shared" si="14"/>
        <v>-25.10204208145268</v>
      </c>
    </row>
    <row r="97" spans="8:16" x14ac:dyDescent="0.2">
      <c r="H97" s="1">
        <v>93</v>
      </c>
      <c r="I97" s="9">
        <f t="shared" si="9"/>
        <v>76.257049132723779</v>
      </c>
      <c r="J97" s="1">
        <f t="shared" si="10"/>
        <v>9.982024389158373E-3</v>
      </c>
      <c r="K97" s="9">
        <f t="shared" si="11"/>
        <v>9.963998355090069E-5</v>
      </c>
      <c r="L97" s="10">
        <f t="shared" si="8"/>
        <v>-1.2953194072906626E-11</v>
      </c>
      <c r="M97" s="1">
        <f t="shared" si="12"/>
        <v>-0.44485319808979246</v>
      </c>
      <c r="N97" s="1">
        <f t="shared" si="13"/>
        <v>334.51178924655773</v>
      </c>
      <c r="P97" s="1">
        <f t="shared" si="14"/>
        <v>-25.488210753442274</v>
      </c>
    </row>
    <row r="98" spans="8:16" x14ac:dyDescent="0.2">
      <c r="H98" s="1">
        <v>94</v>
      </c>
      <c r="I98" s="9">
        <f t="shared" si="9"/>
        <v>77.362410926610451</v>
      </c>
      <c r="J98" s="1">
        <f t="shared" si="10"/>
        <v>1.0126715909626422E-2</v>
      </c>
      <c r="K98" s="9">
        <f t="shared" si="11"/>
        <v>1.0254949873565698E-4</v>
      </c>
      <c r="L98" s="10">
        <f t="shared" si="8"/>
        <v>-1.2946088645549025E-11</v>
      </c>
      <c r="M98" s="1">
        <f t="shared" si="12"/>
        <v>-0.45170827036619737</v>
      </c>
      <c r="N98" s="1">
        <f t="shared" si="13"/>
        <v>334.11902253686259</v>
      </c>
      <c r="P98" s="1">
        <f t="shared" si="14"/>
        <v>-25.880977463137413</v>
      </c>
    </row>
    <row r="99" spans="8:16" x14ac:dyDescent="0.2">
      <c r="H99" s="1">
        <v>95</v>
      </c>
      <c r="I99" s="9">
        <f t="shared" si="9"/>
        <v>78.483795169690723</v>
      </c>
      <c r="J99" s="1">
        <f t="shared" si="10"/>
        <v>1.0273504763789435E-2</v>
      </c>
      <c r="K99" s="9">
        <f t="shared" si="11"/>
        <v>1.0554397182437487E-4</v>
      </c>
      <c r="L99" s="10">
        <f t="shared" si="8"/>
        <v>-1.2946088645549025E-11</v>
      </c>
      <c r="M99" s="1">
        <f t="shared" si="12"/>
        <v>-0.45868095948349275</v>
      </c>
      <c r="N99" s="1">
        <f t="shared" si="13"/>
        <v>333.71951687858473</v>
      </c>
      <c r="P99" s="1">
        <f t="shared" si="14"/>
        <v>-26.280483121415273</v>
      </c>
    </row>
    <row r="100" spans="8:16" x14ac:dyDescent="0.2">
      <c r="H100" s="1">
        <v>96</v>
      </c>
      <c r="I100" s="9">
        <f t="shared" si="9"/>
        <v>79.621434110699454</v>
      </c>
      <c r="J100" s="1">
        <f t="shared" si="10"/>
        <v>1.0422421352935715E-2</v>
      </c>
      <c r="K100" s="9">
        <f t="shared" si="11"/>
        <v>1.0862588354534053E-4</v>
      </c>
      <c r="L100" s="10">
        <f t="shared" si="8"/>
        <v>-1.2946088645549025E-11</v>
      </c>
      <c r="M100" s="1">
        <f t="shared" si="12"/>
        <v>-0.46577379663562984</v>
      </c>
      <c r="N100" s="1">
        <f t="shared" si="13"/>
        <v>333.31312724499372</v>
      </c>
      <c r="P100" s="1">
        <f t="shared" si="14"/>
        <v>-26.686872755006277</v>
      </c>
    </row>
    <row r="101" spans="8:16" x14ac:dyDescent="0.2">
      <c r="H101" s="1">
        <v>97</v>
      </c>
      <c r="I101" s="9">
        <f t="shared" si="9"/>
        <v>80.775563364865206</v>
      </c>
      <c r="J101" s="1">
        <f t="shared" si="10"/>
        <v>1.0573496519026556E-2</v>
      </c>
      <c r="K101" s="9">
        <f t="shared" si="11"/>
        <v>1.1179778706024121E-4</v>
      </c>
      <c r="L101" s="10">
        <f t="shared" si="8"/>
        <v>-1.2946088645549025E-11</v>
      </c>
      <c r="M101" s="1">
        <f t="shared" si="12"/>
        <v>-0.47298938757136311</v>
      </c>
      <c r="N101" s="1">
        <f t="shared" si="13"/>
        <v>332.89970433768332</v>
      </c>
      <c r="P101" s="1">
        <f t="shared" si="14"/>
        <v>-27.100295662316682</v>
      </c>
    </row>
    <row r="102" spans="8:16" x14ac:dyDescent="0.2">
      <c r="H102" s="1">
        <v>98</v>
      </c>
      <c r="I102" s="9">
        <f t="shared" si="9"/>
        <v>81.946421962708314</v>
      </c>
      <c r="J102" s="1">
        <f t="shared" si="10"/>
        <v>1.0726761551083904E-2</v>
      </c>
      <c r="K102" s="9">
        <f t="shared" si="11"/>
        <v>1.1506231007895214E-4</v>
      </c>
      <c r="L102" s="10">
        <f t="shared" si="8"/>
        <v>-1.2946088645549025E-11</v>
      </c>
      <c r="M102" s="1">
        <f t="shared" si="12"/>
        <v>-0.48033041543148347</v>
      </c>
      <c r="N102" s="1">
        <f t="shared" si="13"/>
        <v>332.4790944240105</v>
      </c>
      <c r="P102" s="1">
        <f t="shared" si="14"/>
        <v>-27.520905575989502</v>
      </c>
    </row>
    <row r="103" spans="8:16" x14ac:dyDescent="0.2">
      <c r="H103" s="1">
        <v>99</v>
      </c>
      <c r="I103" s="9">
        <f t="shared" si="9"/>
        <v>83.134252399546199</v>
      </c>
      <c r="J103" s="1">
        <f t="shared" si="10"/>
        <v>1.0882248191670581E-2</v>
      </c>
      <c r="K103" s="9">
        <f t="shared" si="11"/>
        <v>1.1842215703605831E-4</v>
      </c>
      <c r="L103" s="10">
        <f t="shared" si="8"/>
        <v>-1.2946088645549025E-11</v>
      </c>
      <c r="M103" s="1">
        <f t="shared" si="12"/>
        <v>-0.48779964370864026</v>
      </c>
      <c r="N103" s="1">
        <f t="shared" si="13"/>
        <v>332.05113916750963</v>
      </c>
      <c r="P103" s="1">
        <f t="shared" si="14"/>
        <v>-27.948860832490368</v>
      </c>
    </row>
    <row r="104" spans="8:16" x14ac:dyDescent="0.2">
      <c r="H104" s="1">
        <v>100</v>
      </c>
      <c r="I104" s="9">
        <f t="shared" si="9"/>
        <v>84.339300685716466</v>
      </c>
      <c r="J104" s="1">
        <f t="shared" si="10"/>
        <v>1.1039988643464478E-2</v>
      </c>
      <c r="K104" s="9">
        <f t="shared" si="11"/>
        <v>1.2188011133091276E-4</v>
      </c>
      <c r="L104" s="10">
        <f t="shared" si="8"/>
        <v>-1.2946088645549025E-11</v>
      </c>
      <c r="M104" s="1">
        <f t="shared" si="12"/>
        <v>-0.49539991933566097</v>
      </c>
      <c r="N104" s="1">
        <f t="shared" si="13"/>
        <v>331.61567545094522</v>
      </c>
      <c r="P104" s="1">
        <f t="shared" si="14"/>
        <v>-28.384324549054782</v>
      </c>
    </row>
    <row r="105" spans="8:16" x14ac:dyDescent="0.2">
      <c r="H105" s="1">
        <v>101</v>
      </c>
      <c r="I105" s="9">
        <f t="shared" si="9"/>
        <v>85.561816397527636</v>
      </c>
      <c r="J105" s="1">
        <f t="shared" si="10"/>
        <v>1.120001557592798E-2</v>
      </c>
      <c r="K105" s="9">
        <f t="shared" si="11"/>
        <v>1.2543903763308453E-4</v>
      </c>
      <c r="L105" s="10">
        <f t="shared" si="8"/>
        <v>-1.2960299500264227E-11</v>
      </c>
      <c r="M105" s="1">
        <f t="shared" si="12"/>
        <v>-0.50313417590741338</v>
      </c>
      <c r="N105" s="1">
        <f t="shared" si="13"/>
        <v>331.17253519171248</v>
      </c>
      <c r="P105" s="1">
        <f t="shared" si="14"/>
        <v>-28.827464808287516</v>
      </c>
    </row>
    <row r="106" spans="8:16" x14ac:dyDescent="0.2">
      <c r="H106" s="1">
        <v>102</v>
      </c>
      <c r="I106" s="9">
        <f t="shared" si="9"/>
        <v>86.80205272894878</v>
      </c>
      <c r="J106" s="1">
        <f t="shared" si="10"/>
        <v>1.1362362132074139E-2</v>
      </c>
      <c r="K106" s="9">
        <f t="shared" si="11"/>
        <v>1.291018842551067E-4</v>
      </c>
      <c r="L106" s="10">
        <f t="shared" si="8"/>
        <v>-1.2946088645549025E-11</v>
      </c>
      <c r="M106" s="1">
        <f t="shared" si="12"/>
        <v>-0.51100543704254087</v>
      </c>
      <c r="N106" s="1">
        <f t="shared" si="13"/>
        <v>330.72154514922431</v>
      </c>
      <c r="P106" s="1">
        <f t="shared" si="14"/>
        <v>-29.278454850775688</v>
      </c>
    </row>
    <row r="107" spans="8:16" x14ac:dyDescent="0.2">
      <c r="H107" s="1">
        <v>103</v>
      </c>
      <c r="I107" s="9">
        <f t="shared" si="9"/>
        <v>88.060266544048304</v>
      </c>
      <c r="J107" s="1">
        <f t="shared" si="10"/>
        <v>1.1527061935330882E-2</v>
      </c>
      <c r="K107" s="9">
        <f t="shared" si="11"/>
        <v>1.3287168559448603E-4</v>
      </c>
      <c r="L107" s="10">
        <f t="shared" si="8"/>
        <v>-1.2960299500264227E-11</v>
      </c>
      <c r="M107" s="1">
        <f t="shared" si="12"/>
        <v>-0.51901681989073911</v>
      </c>
      <c r="N107" s="1">
        <f t="shared" si="13"/>
        <v>330.26252672395907</v>
      </c>
      <c r="P107" s="1">
        <f t="shared" si="14"/>
        <v>-29.73747327604093</v>
      </c>
    </row>
    <row r="108" spans="8:16" x14ac:dyDescent="0.2">
      <c r="H108" s="1">
        <v>104</v>
      </c>
      <c r="I108" s="9">
        <f t="shared" si="9"/>
        <v>89.336718430192633</v>
      </c>
      <c r="J108" s="1">
        <f t="shared" si="10"/>
        <v>1.169414909650471E-2</v>
      </c>
      <c r="K108" s="9">
        <f t="shared" si="11"/>
        <v>1.3675156464699637E-4</v>
      </c>
      <c r="L108" s="10">
        <f t="shared" si="8"/>
        <v>-1.2953194072906626E-11</v>
      </c>
      <c r="M108" s="1">
        <f t="shared" si="12"/>
        <v>-0.52717153879219047</v>
      </c>
      <c r="N108" s="1">
        <f t="shared" si="13"/>
        <v>329.79529574779031</v>
      </c>
      <c r="P108" s="1">
        <f t="shared" si="14"/>
        <v>-30.204704252209694</v>
      </c>
    </row>
    <row r="109" spans="8:16" x14ac:dyDescent="0.2">
      <c r="H109" s="1">
        <v>105</v>
      </c>
      <c r="I109" s="9">
        <f t="shared" si="9"/>
        <v>90.631672752016371</v>
      </c>
      <c r="J109" s="1">
        <f t="shared" si="10"/>
        <v>1.1863658220845369E-2</v>
      </c>
      <c r="K109" s="9">
        <f t="shared" si="11"/>
        <v>1.4074473559333672E-4</v>
      </c>
      <c r="L109" s="10">
        <f t="shared" si="8"/>
        <v>-1.2953194072906626E-11</v>
      </c>
      <c r="M109" s="1">
        <f t="shared" si="12"/>
        <v>-0.53547290909523704</v>
      </c>
      <c r="N109" s="1">
        <f t="shared" si="13"/>
        <v>329.31966226525054</v>
      </c>
      <c r="P109" s="1">
        <f t="shared" si="14"/>
        <v>-30.680337734749457</v>
      </c>
    </row>
    <row r="110" spans="8:16" x14ac:dyDescent="0.2">
      <c r="H110" s="1">
        <v>106</v>
      </c>
      <c r="I110" s="9">
        <f t="shared" si="9"/>
        <v>91.945397706174447</v>
      </c>
      <c r="J110" s="1">
        <f t="shared" si="10"/>
        <v>1.2035624415212894E-2</v>
      </c>
      <c r="K110" s="9">
        <f t="shared" si="11"/>
        <v>1.4485450646129267E-4</v>
      </c>
      <c r="L110" s="10">
        <f t="shared" si="8"/>
        <v>-1.2953194072906626E-11</v>
      </c>
      <c r="M110" s="1">
        <f t="shared" si="12"/>
        <v>-0.54392435113948523</v>
      </c>
      <c r="N110" s="1">
        <f t="shared" si="13"/>
        <v>328.8354303053157</v>
      </c>
      <c r="P110" s="1">
        <f t="shared" si="14"/>
        <v>-31.164569694684303</v>
      </c>
    </row>
    <row r="111" spans="8:16" x14ac:dyDescent="0.2">
      <c r="H111" s="1">
        <v>107</v>
      </c>
      <c r="I111" s="9">
        <f t="shared" si="9"/>
        <v>93.278165376888126</v>
      </c>
      <c r="J111" s="1">
        <f t="shared" si="10"/>
        <v>1.2210083295348563E-2</v>
      </c>
      <c r="K111" s="9">
        <f t="shared" si="11"/>
        <v>1.4908428186560682E-4</v>
      </c>
      <c r="L111" s="10">
        <f t="shared" si="8"/>
        <v>-1.2946088645549025E-11</v>
      </c>
      <c r="M111" s="1">
        <f t="shared" si="12"/>
        <v>-0.55252939441059923</v>
      </c>
      <c r="N111" s="1">
        <f t="shared" si="13"/>
        <v>328.34239764335342</v>
      </c>
      <c r="P111" s="1">
        <f t="shared" si="14"/>
        <v>-31.657602356646578</v>
      </c>
    </row>
    <row r="112" spans="8:16" x14ac:dyDescent="0.2">
      <c r="H112" s="1">
        <v>108</v>
      </c>
      <c r="I112" s="9">
        <f t="shared" si="9"/>
        <v>94.630251792296107</v>
      </c>
      <c r="J112" s="1">
        <f t="shared" si="10"/>
        <v>1.2387070993251243E-2</v>
      </c>
      <c r="K112" s="9">
        <f t="shared" si="11"/>
        <v>1.5343756582782372E-4</v>
      </c>
      <c r="L112" s="10">
        <f t="shared" si="8"/>
        <v>-1.2946088645549025E-11</v>
      </c>
      <c r="M112" s="1">
        <f t="shared" si="12"/>
        <v>-0.56129168187452583</v>
      </c>
      <c r="N112" s="1">
        <f t="shared" si="13"/>
        <v>327.84035555279002</v>
      </c>
      <c r="P112" s="1">
        <f t="shared" si="14"/>
        <v>-32.159644447209985</v>
      </c>
    </row>
    <row r="113" spans="8:16" x14ac:dyDescent="0.2">
      <c r="H113" s="1">
        <v>109</v>
      </c>
      <c r="I113" s="9">
        <f t="shared" si="9"/>
        <v>96.001936981622322</v>
      </c>
      <c r="J113" s="1">
        <f t="shared" si="10"/>
        <v>1.2566624164660624E-2</v>
      </c>
      <c r="K113" s="9">
        <f t="shared" si="11"/>
        <v>1.5791796467844304E-4</v>
      </c>
      <c r="L113" s="10">
        <f t="shared" si="8"/>
        <v>-1.2960299500264227E-11</v>
      </c>
      <c r="M113" s="1">
        <f t="shared" si="12"/>
        <v>-0.57021497449787151</v>
      </c>
      <c r="N113" s="1">
        <f t="shared" si="13"/>
        <v>327.32908854611208</v>
      </c>
      <c r="P113" s="1">
        <f t="shared" si="14"/>
        <v>-32.670911453887925</v>
      </c>
    </row>
    <row r="114" spans="8:16" x14ac:dyDescent="0.2">
      <c r="H114" s="1">
        <v>110</v>
      </c>
      <c r="I114" s="9">
        <f t="shared" si="9"/>
        <v>97.39350503317263</v>
      </c>
      <c r="J114" s="1">
        <f t="shared" si="10"/>
        <v>1.2748779996648987E-2</v>
      </c>
      <c r="K114" s="9">
        <f t="shared" si="11"/>
        <v>1.6252919004378441E-4</v>
      </c>
      <c r="L114" s="10">
        <f t="shared" si="8"/>
        <v>-1.2953194072906626E-11</v>
      </c>
      <c r="M114" s="1">
        <f t="shared" si="12"/>
        <v>-0.57930315596217552</v>
      </c>
      <c r="N114" s="1">
        <f t="shared" si="13"/>
        <v>326.80837410475846</v>
      </c>
      <c r="P114" s="1">
        <f t="shared" si="14"/>
        <v>-33.191625895241543</v>
      </c>
    </row>
    <row r="115" spans="8:16" x14ac:dyDescent="0.2">
      <c r="H115" s="1">
        <v>111</v>
      </c>
      <c r="I115" s="9">
        <f t="shared" si="9"/>
        <v>98.805244153171969</v>
      </c>
      <c r="J115" s="1">
        <f t="shared" si="10"/>
        <v>1.2933576215322956E-2</v>
      </c>
      <c r="K115" s="9">
        <f t="shared" si="11"/>
        <v>1.6727506192003219E-4</v>
      </c>
      <c r="L115" s="10">
        <f t="shared" si="8"/>
        <v>-1.2953194072906626E-11</v>
      </c>
      <c r="M115" s="1">
        <f t="shared" si="12"/>
        <v>-0.58856023757964071</v>
      </c>
      <c r="N115" s="1">
        <f t="shared" si="13"/>
        <v>326.27798239746954</v>
      </c>
      <c r="P115" s="1">
        <f t="shared" si="14"/>
        <v>-33.722017602530457</v>
      </c>
    </row>
    <row r="116" spans="8:16" x14ac:dyDescent="0.2">
      <c r="H116" s="1">
        <v>112</v>
      </c>
      <c r="I116" s="9">
        <f t="shared" si="9"/>
        <v>100.23744672545446</v>
      </c>
      <c r="J116" s="1">
        <f t="shared" si="10"/>
        <v>1.3121051093636918E-2</v>
      </c>
      <c r="K116" s="9">
        <f t="shared" si="11"/>
        <v>1.7215951183700688E-4</v>
      </c>
      <c r="L116" s="10">
        <f t="shared" si="8"/>
        <v>-1.2953194072906626E-11</v>
      </c>
      <c r="M116" s="1">
        <f t="shared" si="12"/>
        <v>-0.59799036341795397</v>
      </c>
      <c r="N116" s="1">
        <f t="shared" si="13"/>
        <v>325.73767598665694</v>
      </c>
      <c r="P116" s="1">
        <f t="shared" si="14"/>
        <v>-34.262324013343061</v>
      </c>
    </row>
    <row r="117" spans="8:16" x14ac:dyDescent="0.2">
      <c r="H117" s="1">
        <v>113</v>
      </c>
      <c r="I117" s="9">
        <f t="shared" si="9"/>
        <v>101.69040937201882</v>
      </c>
      <c r="J117" s="1">
        <f t="shared" si="10"/>
        <v>1.3311243459319708E-2</v>
      </c>
      <c r="K117" s="9">
        <f t="shared" si="11"/>
        <v>1.7718658611427958E-4</v>
      </c>
      <c r="L117" s="10">
        <f t="shared" si="8"/>
        <v>-1.2946088645549025E-11</v>
      </c>
      <c r="M117" s="1">
        <f t="shared" si="12"/>
        <v>-0.60759781564205606</v>
      </c>
      <c r="N117" s="1">
        <f t="shared" si="13"/>
        <v>325.1872095223423</v>
      </c>
      <c r="P117" s="1">
        <f t="shared" si="14"/>
        <v>-34.8127904776577</v>
      </c>
    </row>
    <row r="118" spans="8:16" x14ac:dyDescent="0.2">
      <c r="H118" s="1">
        <v>114</v>
      </c>
      <c r="I118" s="9">
        <f t="shared" si="9"/>
        <v>103.16443301446117</v>
      </c>
      <c r="J118" s="1">
        <f t="shared" si="10"/>
        <v>1.3504192702916147E-2</v>
      </c>
      <c r="K118" s="9">
        <f t="shared" si="11"/>
        <v>1.8236044921232249E-4</v>
      </c>
      <c r="L118" s="10">
        <f t="shared" si="8"/>
        <v>-1.2946088645549025E-11</v>
      </c>
      <c r="M118" s="1">
        <f t="shared" si="12"/>
        <v>-0.61738702008091306</v>
      </c>
      <c r="N118" s="1">
        <f t="shared" si="13"/>
        <v>324.62632942320511</v>
      </c>
      <c r="P118" s="1">
        <f t="shared" si="14"/>
        <v>-35.373670576794893</v>
      </c>
    </row>
    <row r="119" spans="8:16" x14ac:dyDescent="0.2">
      <c r="H119" s="1">
        <v>115</v>
      </c>
      <c r="I119" s="9">
        <f t="shared" si="9"/>
        <v>104.65982293629895</v>
      </c>
      <c r="J119" s="1">
        <f t="shared" si="10"/>
        <v>1.3699938785945222E-2</v>
      </c>
      <c r="K119" s="9">
        <f t="shared" si="11"/>
        <v>1.876853871814709E-4</v>
      </c>
      <c r="L119" s="10">
        <f t="shared" si="8"/>
        <v>-1.2938983218191424E-11</v>
      </c>
      <c r="M119" s="1">
        <f t="shared" si="12"/>
        <v>-0.62736255202691948</v>
      </c>
      <c r="N119" s="1">
        <f t="shared" si="13"/>
        <v>324.05477354430099</v>
      </c>
      <c r="P119" s="1">
        <f t="shared" si="14"/>
        <v>-35.945226455699014</v>
      </c>
    </row>
    <row r="120" spans="8:16" x14ac:dyDescent="0.2">
      <c r="H120" s="1">
        <v>116</v>
      </c>
      <c r="I120" s="9">
        <f t="shared" si="9"/>
        <v>106.17688884619768</v>
      </c>
      <c r="J120" s="1">
        <f t="shared" si="10"/>
        <v>1.3898522249176445E-2</v>
      </c>
      <c r="K120" s="9">
        <f t="shared" si="11"/>
        <v>1.9316581121154729E-4</v>
      </c>
      <c r="L120" s="10">
        <f t="shared" si="8"/>
        <v>-1.2946088645549025E-11</v>
      </c>
      <c r="M120" s="1">
        <f t="shared" si="12"/>
        <v>-0.63752914227629887</v>
      </c>
      <c r="N120" s="1">
        <f t="shared" si="13"/>
        <v>323.47227083097266</v>
      </c>
      <c r="P120" s="1">
        <f t="shared" si="14"/>
        <v>-36.527729169027339</v>
      </c>
    </row>
    <row r="121" spans="8:16" x14ac:dyDescent="0.2">
      <c r="H121" s="1">
        <v>117</v>
      </c>
      <c r="I121" s="9">
        <f t="shared" si="9"/>
        <v>107.71594494211439</v>
      </c>
      <c r="J121" s="1">
        <f t="shared" si="10"/>
        <v>1.4099984221026216E-2</v>
      </c>
      <c r="K121" s="9">
        <f t="shared" si="11"/>
        <v>1.9880626128508492E-4</v>
      </c>
      <c r="L121" s="10">
        <f t="shared" si="8"/>
        <v>-1.2938983218191424E-11</v>
      </c>
      <c r="M121" s="1">
        <f t="shared" si="12"/>
        <v>-0.64789168341795589</v>
      </c>
      <c r="N121" s="1">
        <f t="shared" si="13"/>
        <v>322.87854095852504</v>
      </c>
      <c r="P121" s="1">
        <f t="shared" si="14"/>
        <v>-37.121459041474964</v>
      </c>
    </row>
    <row r="122" spans="8:16" x14ac:dyDescent="0.2">
      <c r="H122" s="1">
        <v>118</v>
      </c>
      <c r="I122" s="9">
        <f t="shared" si="9"/>
        <v>109.27730997637087</v>
      </c>
      <c r="J122" s="1">
        <f t="shared" si="10"/>
        <v>1.430436642607589E-2</v>
      </c>
      <c r="K122" s="9">
        <f t="shared" si="11"/>
        <v>2.0461140993717399E-4</v>
      </c>
      <c r="L122" s="10">
        <f t="shared" si="8"/>
        <v>-1.2946088645549025E-11</v>
      </c>
      <c r="M122" s="1">
        <f t="shared" si="12"/>
        <v>-0.6584552363787004</v>
      </c>
      <c r="N122" s="1">
        <f t="shared" si="13"/>
        <v>322.27329395721148</v>
      </c>
      <c r="P122" s="1">
        <f t="shared" si="14"/>
        <v>-37.726706042788521</v>
      </c>
    </row>
    <row r="123" spans="8:16" x14ac:dyDescent="0.2">
      <c r="H123" s="1">
        <v>119</v>
      </c>
      <c r="I123" s="9">
        <f t="shared" si="9"/>
        <v>110.86130732167014</v>
      </c>
      <c r="J123" s="1">
        <f t="shared" si="10"/>
        <v>1.4511711193713302E-2</v>
      </c>
      <c r="K123" s="9">
        <f t="shared" si="11"/>
        <v>2.1058606612503936E-4</v>
      </c>
      <c r="L123" s="10">
        <f t="shared" si="8"/>
        <v>-1.2946088645549025E-11</v>
      </c>
      <c r="M123" s="1">
        <f t="shared" si="12"/>
        <v>-0.66922503723239513</v>
      </c>
      <c r="N123" s="1">
        <f t="shared" si="13"/>
        <v>321.6562298220984</v>
      </c>
      <c r="P123" s="1">
        <f t="shared" si="14"/>
        <v>-38.343770177901604</v>
      </c>
    </row>
    <row r="124" spans="8:16" x14ac:dyDescent="0.2">
      <c r="H124" s="1">
        <v>120</v>
      </c>
      <c r="I124" s="9">
        <f t="shared" si="9"/>
        <v>112.46826503806984</v>
      </c>
      <c r="J124" s="1">
        <f t="shared" si="10"/>
        <v>1.4722061466899581E-2</v>
      </c>
      <c r="K124" s="9">
        <f t="shared" si="11"/>
        <v>2.1673517921055158E-4</v>
      </c>
      <c r="L124" s="10">
        <f t="shared" si="8"/>
        <v>-1.2931877790833823E-11</v>
      </c>
      <c r="M124" s="1">
        <f t="shared" si="12"/>
        <v>-0.6802065042802844</v>
      </c>
      <c r="N124" s="1">
        <f t="shared" si="13"/>
        <v>321.02703810739234</v>
      </c>
      <c r="P124" s="1">
        <f t="shared" si="14"/>
        <v>-38.972961892607657</v>
      </c>
    </row>
    <row r="125" spans="8:16" x14ac:dyDescent="0.2">
      <c r="H125" s="1">
        <v>121</v>
      </c>
      <c r="I125" s="9">
        <f t="shared" si="9"/>
        <v>114.09851594092642</v>
      </c>
      <c r="J125" s="1">
        <f t="shared" si="10"/>
        <v>1.4935460811063015E-2</v>
      </c>
      <c r="K125" s="9">
        <f t="shared" si="11"/>
        <v>2.230638430589647E-4</v>
      </c>
      <c r="L125" s="10">
        <f t="shared" si="8"/>
        <v>-1.2924772363476222E-11</v>
      </c>
      <c r="M125" s="1">
        <f t="shared" si="12"/>
        <v>-0.6914052454089219</v>
      </c>
      <c r="N125" s="1">
        <f t="shared" si="13"/>
        <v>320.38539750486183</v>
      </c>
      <c r="P125" s="1">
        <f t="shared" si="14"/>
        <v>-39.614602495138172</v>
      </c>
    </row>
    <row r="126" spans="8:16" x14ac:dyDescent="0.2">
      <c r="H126" s="1">
        <v>122</v>
      </c>
      <c r="I126" s="9">
        <f t="shared" si="9"/>
        <v>115.75239766982413</v>
      </c>
      <c r="J126" s="1">
        <f t="shared" si="10"/>
        <v>1.5151953423121825E-2</v>
      </c>
      <c r="K126" s="9">
        <f t="shared" si="11"/>
        <v>2.2957730025727053E-4</v>
      </c>
      <c r="L126" s="10">
        <f t="shared" si="8"/>
        <v>-1.2917666936118621E-11</v>
      </c>
      <c r="M126" s="1">
        <f t="shared" si="12"/>
        <v>-0.70282706573259579</v>
      </c>
      <c r="N126" s="1">
        <f t="shared" si="13"/>
        <v>319.73097540595859</v>
      </c>
      <c r="P126" s="1">
        <f t="shared" si="14"/>
        <v>-40.269024594041412</v>
      </c>
    </row>
    <row r="127" spans="8:16" x14ac:dyDescent="0.2">
      <c r="H127" s="1">
        <v>123</v>
      </c>
      <c r="I127" s="9">
        <f t="shared" si="9"/>
        <v>117.43025275850334</v>
      </c>
      <c r="J127" s="1">
        <f t="shared" si="10"/>
        <v>1.5371584140637776E-2</v>
      </c>
      <c r="K127" s="9">
        <f t="shared" si="11"/>
        <v>2.3628094645566024E-4</v>
      </c>
      <c r="L127" s="10">
        <f t="shared" si="8"/>
        <v>-1.2917666936118621E-11</v>
      </c>
      <c r="M127" s="1">
        <f t="shared" si="12"/>
        <v>-0.71447797552545467</v>
      </c>
      <c r="N127" s="1">
        <f t="shared" si="13"/>
        <v>319.06342744734013</v>
      </c>
      <c r="P127" s="1">
        <f t="shared" si="14"/>
        <v>-40.936572552659868</v>
      </c>
    </row>
    <row r="128" spans="8:16" x14ac:dyDescent="0.2">
      <c r="H128" s="1">
        <v>124</v>
      </c>
      <c r="I128" s="9">
        <f t="shared" si="9"/>
        <v>119.13242870580211</v>
      </c>
      <c r="J128" s="1">
        <f t="shared" si="10"/>
        <v>1.5594398451102404E-2</v>
      </c>
      <c r="K128" s="9">
        <f t="shared" si="11"/>
        <v>2.4318033483568038E-4</v>
      </c>
      <c r="L128" s="10">
        <f t="shared" si="8"/>
        <v>-1.291056150876102E-11</v>
      </c>
      <c r="M128" s="1">
        <f t="shared" si="12"/>
        <v>-0.72636419844798916</v>
      </c>
      <c r="N128" s="1">
        <f t="shared" si="13"/>
        <v>318.38239703952723</v>
      </c>
      <c r="P128" s="1">
        <f t="shared" si="14"/>
        <v>-41.617602960472766</v>
      </c>
    </row>
    <row r="129" spans="8:16" x14ac:dyDescent="0.2">
      <c r="H129" s="1">
        <v>125</v>
      </c>
      <c r="I129" s="9">
        <f t="shared" si="9"/>
        <v>120.85927804762659</v>
      </c>
      <c r="J129" s="1">
        <f t="shared" si="10"/>
        <v>1.5820442501357911E-2</v>
      </c>
      <c r="K129" s="9">
        <f t="shared" si="11"/>
        <v>2.5028118070878239E-4</v>
      </c>
      <c r="L129" s="10">
        <f t="shared" si="8"/>
        <v>-1.2917666936118621E-11</v>
      </c>
      <c r="M129" s="1">
        <f t="shared" si="12"/>
        <v>-0.7384921800720613</v>
      </c>
      <c r="N129" s="1">
        <f t="shared" si="13"/>
        <v>317.68751487845566</v>
      </c>
      <c r="P129" s="1">
        <f t="shared" si="14"/>
        <v>-42.312485121544341</v>
      </c>
    </row>
    <row r="130" spans="8:16" x14ac:dyDescent="0.2">
      <c r="H130" s="1">
        <v>126</v>
      </c>
      <c r="I130" s="9">
        <f t="shared" si="9"/>
        <v>122.61115842996415</v>
      </c>
      <c r="J130" s="1">
        <f t="shared" si="10"/>
        <v>1.6049763107154565E-2</v>
      </c>
      <c r="K130" s="9">
        <f t="shared" si="11"/>
        <v>2.5758936624906435E-4</v>
      </c>
      <c r="L130" s="10">
        <f t="shared" si="8"/>
        <v>-1.2903456081403419E-11</v>
      </c>
      <c r="M130" s="1">
        <f t="shared" si="12"/>
        <v>-0.75086859670663486</v>
      </c>
      <c r="N130" s="1">
        <f t="shared" si="13"/>
        <v>316.97839843979909</v>
      </c>
      <c r="P130" s="1">
        <f t="shared" si="14"/>
        <v>-43.021601560200907</v>
      </c>
    </row>
    <row r="131" spans="8:16" x14ac:dyDescent="0.2">
      <c r="H131" s="1">
        <v>127</v>
      </c>
      <c r="I131" s="9">
        <f t="shared" si="9"/>
        <v>124.38843268295523</v>
      </c>
      <c r="J131" s="1">
        <f t="shared" si="10"/>
        <v>1.6282407762846694E-2</v>
      </c>
      <c r="K131" s="9">
        <f t="shared" si="11"/>
        <v>2.651109453641221E-4</v>
      </c>
      <c r="L131" s="10">
        <f t="shared" si="8"/>
        <v>-1.2903456081403419E-11</v>
      </c>
      <c r="M131" s="1">
        <f t="shared" si="12"/>
        <v>-0.76350036452515235</v>
      </c>
      <c r="N131" s="1">
        <f t="shared" si="13"/>
        <v>316.2546514560089</v>
      </c>
      <c r="P131" s="1">
        <f t="shared" si="14"/>
        <v>-43.745348543991099</v>
      </c>
    </row>
    <row r="132" spans="8:16" x14ac:dyDescent="0.2">
      <c r="H132" s="1">
        <v>128</v>
      </c>
      <c r="I132" s="9">
        <f t="shared" si="9"/>
        <v>126.19146889603869</v>
      </c>
      <c r="J132" s="1">
        <f t="shared" si="10"/>
        <v>1.6518424651229168E-2</v>
      </c>
      <c r="K132" s="9">
        <f t="shared" si="11"/>
        <v>2.7285214870803354E-4</v>
      </c>
      <c r="L132" s="10">
        <f t="shared" ref="L132:L195" si="16">10*LOG10(($B$15+$B$16+$B$17)^2 + ( $B$15*$B$17*K132 - ($B$16*($B$15+$B$17) + 4*$B$15*$B$17) )*K132 )  - 10*LOG10( (1+$Z$2+$Z$3)^2 + ( 1*$Z$3*K132 - ($Z$2*(1+$Z$3) + 4*1*$Z$3) )*K132)</f>
        <v>-1.2896350654045818E-11</v>
      </c>
      <c r="M132" s="1">
        <f t="shared" si="12"/>
        <v>-0.77639464899402422</v>
      </c>
      <c r="N132" s="1">
        <f t="shared" si="13"/>
        <v>315.51586337610144</v>
      </c>
      <c r="P132" s="1">
        <f t="shared" si="14"/>
        <v>-44.484136623898564</v>
      </c>
    </row>
    <row r="133" spans="8:16" x14ac:dyDescent="0.2">
      <c r="H133" s="1">
        <v>129</v>
      </c>
      <c r="I133" s="9">
        <f t="shared" ref="I133:I196" si="17">20*10^(H133/160)</f>
        <v>128.02064049418621</v>
      </c>
      <c r="J133" s="1">
        <f t="shared" ref="J133:J196" si="18">2*PI()*I133/$B$6</f>
        <v>1.6757862653516472E-2</v>
      </c>
      <c r="K133" s="9">
        <f t="shared" ref="K133:K196" si="19">4*SIN(J133/2)^2</f>
        <v>2.8081938884062319E-4</v>
      </c>
      <c r="L133" s="10">
        <f t="shared" si="16"/>
        <v>-1.2889245226688217E-11</v>
      </c>
      <c r="M133" s="1">
        <f t="shared" ref="M133:M196" si="20">ATAN2( ( $Z$1+$Z$2*$AB$2+$Z$3*$AB$3+ ($Z$1*$AB$2+$Z$2*(1+$AB$3)+$Z$3*$AB$2)*COS(J133)+ ($Z$1*$AB$3+$Z$3)*COS(2*J133) ) / ( 1+$AB$2*$AB$2+$AB$3*$AB$3+ 2* ( ($AB$2+$AB$2*$AB$3)*COS(J133)+ $AB$3*COS(2*J133) ) ),( ($Z$2-$Z$1*$AB$2+$Z$3*$AB$2-$Z$2*$AB$3+ 2*(-$Z$1*$AB$3+$Z$3)*COS(J133) )*SIN(J133) / ( 1+$AB$2*$AB$2+$AB$3*$AB$3+ 2*($AB$2 + $AB$2*$AB$3)*COS(J133)+ 2*$AB$3*COS(2*J133) ) ))*2</f>
        <v>-0.78955887459918628</v>
      </c>
      <c r="N133" s="1">
        <f t="shared" ref="N133:N196" si="21">DEGREES(M133)+360</f>
        <v>314.76160880836761</v>
      </c>
      <c r="P133" s="1">
        <f t="shared" ref="P133:P196" si="22">IF(N133&gt;180,N133-360,N133)</f>
        <v>-45.238391191632388</v>
      </c>
    </row>
    <row r="134" spans="8:16" x14ac:dyDescent="0.2">
      <c r="H134" s="1">
        <v>130</v>
      </c>
      <c r="I134" s="9">
        <f t="shared" si="17"/>
        <v>129.8763263152423</v>
      </c>
      <c r="J134" s="1">
        <f t="shared" si="18"/>
        <v>1.7000771359466496E-2</v>
      </c>
      <c r="K134" s="9">
        <f t="shared" si="19"/>
        <v>2.8901926553727403E-4</v>
      </c>
      <c r="L134" s="10">
        <f t="shared" si="16"/>
        <v>-1.2882139799330616E-11</v>
      </c>
      <c r="M134" s="1">
        <f t="shared" si="20"/>
        <v>-0.80300073486519996</v>
      </c>
      <c r="N134" s="1">
        <f t="shared" si="21"/>
        <v>313.99144694632042</v>
      </c>
      <c r="P134" s="1">
        <f t="shared" si="22"/>
        <v>-46.008553053679577</v>
      </c>
    </row>
    <row r="135" spans="8:16" x14ac:dyDescent="0.2">
      <c r="H135" s="1">
        <v>131</v>
      </c>
      <c r="I135" s="9">
        <f t="shared" si="17"/>
        <v>131.75891068838479</v>
      </c>
      <c r="J135" s="1">
        <f t="shared" si="18"/>
        <v>1.7247201077650969E-2</v>
      </c>
      <c r="K135" s="9">
        <f t="shared" si="19"/>
        <v>2.9745857125366965E-4</v>
      </c>
      <c r="L135" s="10">
        <f t="shared" si="16"/>
        <v>-1.2867928944615414E-11</v>
      </c>
      <c r="M135" s="1">
        <f t="shared" si="20"/>
        <v>-0.81672820265884105</v>
      </c>
      <c r="N135" s="1">
        <f t="shared" si="21"/>
        <v>313.20492097834301</v>
      </c>
      <c r="P135" s="1">
        <f t="shared" si="22"/>
        <v>-46.795079021656989</v>
      </c>
    </row>
    <row r="136" spans="8:16" x14ac:dyDescent="0.2">
      <c r="H136" s="1">
        <v>132</v>
      </c>
      <c r="I136" s="9">
        <f t="shared" si="17"/>
        <v>133.66878351372293</v>
      </c>
      <c r="J136" s="1">
        <f t="shared" si="18"/>
        <v>1.7497202845874849E-2</v>
      </c>
      <c r="K136" s="9">
        <f t="shared" si="19"/>
        <v>3.0614429674999285E-4</v>
      </c>
      <c r="L136" s="10">
        <f t="shared" si="16"/>
        <v>-1.2860823517257813E-11</v>
      </c>
      <c r="M136" s="1">
        <f t="shared" si="20"/>
        <v>-0.83074954076522101</v>
      </c>
      <c r="N136" s="1">
        <f t="shared" si="21"/>
        <v>312.40155748172151</v>
      </c>
      <c r="P136" s="1">
        <f t="shared" si="22"/>
        <v>-47.598442518278489</v>
      </c>
    </row>
    <row r="137" spans="8:16" x14ac:dyDescent="0.2">
      <c r="H137" s="1">
        <v>133</v>
      </c>
      <c r="I137" s="9">
        <f t="shared" si="17"/>
        <v>135.60634034304923</v>
      </c>
      <c r="J137" s="1">
        <f t="shared" si="18"/>
        <v>1.7750828441746695E-2</v>
      </c>
      <c r="K137" s="9">
        <f t="shared" si="19"/>
        <v>3.1508363687922245E-4</v>
      </c>
      <c r="L137" s="10">
        <f t="shared" si="16"/>
        <v>-1.2846612662542611E-11</v>
      </c>
      <c r="M137" s="1">
        <f t="shared" si="20"/>
        <v>-0.84507331272091823</v>
      </c>
      <c r="N137" s="1">
        <f t="shared" si="21"/>
        <v>311.5808658019522</v>
      </c>
      <c r="P137" s="1">
        <f t="shared" si="22"/>
        <v>-48.4191341980478</v>
      </c>
    </row>
    <row r="138" spans="8:16" x14ac:dyDescent="0.2">
      <c r="H138" s="1">
        <v>134</v>
      </c>
      <c r="I138" s="9">
        <f t="shared" si="17"/>
        <v>137.57198246176156</v>
      </c>
      <c r="J138" s="1">
        <f t="shared" si="18"/>
        <v>1.8008130393402249E-2</v>
      </c>
      <c r="K138" s="9">
        <f t="shared" si="19"/>
        <v>3.242839965443153E-4</v>
      </c>
      <c r="L138" s="10">
        <f t="shared" si="16"/>
        <v>-1.283950723518501E-11</v>
      </c>
      <c r="M138" s="1">
        <f t="shared" si="20"/>
        <v>-0.85970839388378451</v>
      </c>
      <c r="N138" s="1">
        <f t="shared" si="21"/>
        <v>310.74233741848855</v>
      </c>
      <c r="P138" s="1">
        <f t="shared" si="22"/>
        <v>-49.257662581511454</v>
      </c>
    </row>
    <row r="139" spans="8:16" x14ac:dyDescent="0.2">
      <c r="H139" s="1">
        <v>135</v>
      </c>
      <c r="I139" s="9">
        <f t="shared" si="17"/>
        <v>139.56611697197329</v>
      </c>
      <c r="J139" s="1">
        <f t="shared" si="18"/>
        <v>1.8269161990383542E-2</v>
      </c>
      <c r="K139" s="9">
        <f t="shared" si="19"/>
        <v>3.337529968291993E-4</v>
      </c>
      <c r="L139" s="10">
        <f t="shared" si="16"/>
        <v>-1.2832401807827409E-11</v>
      </c>
      <c r="M139" s="1">
        <f t="shared" si="20"/>
        <v>-0.87466398271389278</v>
      </c>
      <c r="N139" s="1">
        <f t="shared" si="21"/>
        <v>309.88544529839032</v>
      </c>
      <c r="P139" s="1">
        <f t="shared" si="22"/>
        <v>-50.114554701609677</v>
      </c>
    </row>
    <row r="140" spans="8:16" x14ac:dyDescent="0.2">
      <c r="H140" s="1">
        <v>136</v>
      </c>
      <c r="I140" s="9">
        <f t="shared" si="17"/>
        <v>141.58915687682759</v>
      </c>
      <c r="J140" s="1">
        <f t="shared" si="18"/>
        <v>1.8533977294675593E-2</v>
      </c>
      <c r="K140" s="9">
        <f t="shared" si="19"/>
        <v>3.4349848130863929E-4</v>
      </c>
      <c r="L140" s="10">
        <f t="shared" si="16"/>
        <v>-1.2811085525754606E-11</v>
      </c>
      <c r="M140" s="1">
        <f t="shared" si="20"/>
        <v>-0.88994961223392421</v>
      </c>
      <c r="N140" s="1">
        <f t="shared" si="21"/>
        <v>309.00964323969197</v>
      </c>
      <c r="P140" s="1">
        <f t="shared" si="22"/>
        <v>-50.990356760308032</v>
      </c>
    </row>
    <row r="141" spans="8:16" x14ac:dyDescent="0.2">
      <c r="H141" s="1">
        <v>137</v>
      </c>
      <c r="I141" s="9">
        <f t="shared" si="17"/>
        <v>143.64152116603412</v>
      </c>
      <c r="J141" s="1">
        <f t="shared" si="18"/>
        <v>1.880263115190315E-2</v>
      </c>
      <c r="K141" s="9">
        <f t="shared" si="19"/>
        <v>3.5352852254219385E-4</v>
      </c>
      <c r="L141" s="10">
        <f t="shared" si="16"/>
        <v>-1.2796874671039404E-11</v>
      </c>
      <c r="M141" s="1">
        <f t="shared" si="20"/>
        <v>-0.90557516163091178</v>
      </c>
      <c r="N141" s="1">
        <f t="shared" si="21"/>
        <v>308.11436520667138</v>
      </c>
      <c r="P141" s="1">
        <f t="shared" si="22"/>
        <v>-51.88563479332862</v>
      </c>
    </row>
    <row r="142" spans="8:16" x14ac:dyDescent="0.2">
      <c r="H142" s="1">
        <v>138</v>
      </c>
      <c r="I142" s="9">
        <f t="shared" si="17"/>
        <v>145.72363490264559</v>
      </c>
      <c r="J142" s="1">
        <f t="shared" si="18"/>
        <v>1.9075179202689689E-2</v>
      </c>
      <c r="K142" s="9">
        <f t="shared" si="19"/>
        <v>3.6385142875762635E-4</v>
      </c>
      <c r="L142" s="10">
        <f t="shared" si="16"/>
        <v>-1.2775558388966601E-11</v>
      </c>
      <c r="M142" s="1">
        <f t="shared" si="20"/>
        <v>-0.92155086795179408</v>
      </c>
      <c r="N142" s="1">
        <f t="shared" si="21"/>
        <v>307.19902465974434</v>
      </c>
      <c r="P142" s="1">
        <f t="shared" si="22"/>
        <v>-52.800975340255661</v>
      </c>
    </row>
    <row r="143" spans="8:16" x14ac:dyDescent="0.2">
      <c r="H143" s="1">
        <v>139</v>
      </c>
      <c r="I143" s="9">
        <f t="shared" si="17"/>
        <v>147.83592931109195</v>
      </c>
      <c r="J143" s="1">
        <f t="shared" si="18"/>
        <v>1.9351677894181102E-2</v>
      </c>
      <c r="K143" s="9">
        <f t="shared" si="19"/>
        <v>3.7447575072929512E-4</v>
      </c>
      <c r="L143" s="10">
        <f t="shared" si="16"/>
        <v>-1.2761347534251399E-11</v>
      </c>
      <c r="M143" s="1">
        <f t="shared" si="20"/>
        <v>-0.93788733783805744</v>
      </c>
      <c r="N143" s="1">
        <f t="shared" si="21"/>
        <v>306.2630138831189</v>
      </c>
      <c r="P143" s="1">
        <f t="shared" si="22"/>
        <v>-53.736986116881098</v>
      </c>
    </row>
    <row r="144" spans="8:16" x14ac:dyDescent="0.2">
      <c r="H144" s="1">
        <v>140</v>
      </c>
      <c r="I144" s="9">
        <f t="shared" si="17"/>
        <v>149.97884186649119</v>
      </c>
      <c r="J144" s="1">
        <f t="shared" si="18"/>
        <v>1.9632184491736416E-2</v>
      </c>
      <c r="K144" s="9">
        <f t="shared" si="19"/>
        <v>3.8541028885720377E-4</v>
      </c>
      <c r="L144" s="10">
        <f t="shared" si="16"/>
        <v>-1.2747136679536197E-11</v>
      </c>
      <c r="M144" s="1">
        <f t="shared" si="20"/>
        <v>-0.95459555923291428</v>
      </c>
      <c r="N144" s="1">
        <f t="shared" si="21"/>
        <v>305.30570331402345</v>
      </c>
      <c r="P144" s="1">
        <f t="shared" si="22"/>
        <v>-54.694296685976553</v>
      </c>
    </row>
    <row r="145" spans="8:16" x14ac:dyDescent="0.2">
      <c r="H145" s="1">
        <v>141</v>
      </c>
      <c r="I145" s="9">
        <f t="shared" si="17"/>
        <v>152.15281638525403</v>
      </c>
      <c r="J145" s="1">
        <f t="shared" si="18"/>
        <v>1.991675709078795E-2</v>
      </c>
      <c r="K145" s="9">
        <f t="shared" si="19"/>
        <v>3.9666410045255792E-4</v>
      </c>
      <c r="L145" s="10">
        <f t="shared" si="16"/>
        <v>-1.2732925824820995E-11</v>
      </c>
      <c r="M145" s="1">
        <f t="shared" si="20"/>
        <v>-0.97168691298332466</v>
      </c>
      <c r="N145" s="1">
        <f t="shared" si="21"/>
        <v>304.32644087795984</v>
      </c>
      <c r="P145" s="1">
        <f t="shared" si="22"/>
        <v>-55.67355912204016</v>
      </c>
    </row>
    <row r="146" spans="8:16" x14ac:dyDescent="0.2">
      <c r="H146" s="1">
        <v>142</v>
      </c>
      <c r="I146" s="9">
        <f t="shared" si="17"/>
        <v>154.35830311700246</v>
      </c>
      <c r="J146" s="1">
        <f t="shared" si="18"/>
        <v>2.0205454628873392E-2</v>
      </c>
      <c r="K146" s="9">
        <f t="shared" si="19"/>
        <v>4.0824650723585029E-4</v>
      </c>
      <c r="L146" s="10">
        <f t="shared" si="16"/>
        <v>-1.2711609542748192E-11</v>
      </c>
      <c r="M146" s="1">
        <f t="shared" si="20"/>
        <v>-0.98917318424563716</v>
      </c>
      <c r="N146" s="1">
        <f t="shared" si="21"/>
        <v>303.32455133520841</v>
      </c>
      <c r="P146" s="1">
        <f t="shared" si="22"/>
        <v>-56.675448664791588</v>
      </c>
    </row>
    <row r="147" spans="8:16" x14ac:dyDescent="0.2">
      <c r="H147" s="1">
        <v>143</v>
      </c>
      <c r="I147" s="9">
        <f t="shared" si="17"/>
        <v>156.59575883782051</v>
      </c>
      <c r="J147" s="1">
        <f t="shared" si="18"/>
        <v>2.0498336897842327E-2</v>
      </c>
      <c r="K147" s="9">
        <f t="shared" si="19"/>
        <v>4.2016710305366493E-4</v>
      </c>
      <c r="L147" s="10">
        <f t="shared" si="16"/>
        <v>-1.2683187833317788E-11</v>
      </c>
      <c r="M147" s="1">
        <f t="shared" si="20"/>
        <v>-1.0070665735888711</v>
      </c>
      <c r="N147" s="1">
        <f t="shared" si="21"/>
        <v>302.29933564465676</v>
      </c>
      <c r="P147" s="1">
        <f t="shared" si="22"/>
        <v>-57.700664355343235</v>
      </c>
    </row>
    <row r="148" spans="8:16" x14ac:dyDescent="0.2">
      <c r="H148" s="1">
        <v>144</v>
      </c>
      <c r="I148" s="9">
        <f t="shared" si="17"/>
        <v>158.86564694485634</v>
      </c>
      <c r="J148" s="1">
        <f t="shared" si="18"/>
        <v>2.0795464556239603E-2</v>
      </c>
      <c r="K148" s="9">
        <f t="shared" si="19"/>
        <v>4.3243576182057136E-4</v>
      </c>
      <c r="L148" s="10">
        <f t="shared" si="16"/>
        <v>-1.2654766123887384E-11</v>
      </c>
      <c r="M148" s="1">
        <f t="shared" si="20"/>
        <v>-1.0253797076722466</v>
      </c>
      <c r="N148" s="1">
        <f t="shared" si="21"/>
        <v>301.25007035202214</v>
      </c>
      <c r="P148" s="1">
        <f t="shared" si="22"/>
        <v>-58.749929647977865</v>
      </c>
    </row>
    <row r="149" spans="8:16" x14ac:dyDescent="0.2">
      <c r="H149" s="1">
        <v>145</v>
      </c>
      <c r="I149" s="9">
        <f t="shared" si="17"/>
        <v>161.16843755229638</v>
      </c>
      <c r="J149" s="1">
        <f t="shared" si="18"/>
        <v>2.1096899141868318E-2</v>
      </c>
      <c r="K149" s="9">
        <f t="shared" si="19"/>
        <v>4.4506264569267427E-4</v>
      </c>
      <c r="L149" s="10">
        <f t="shared" si="16"/>
        <v>-1.262634441445698E-11</v>
      </c>
      <c r="M149" s="1">
        <f t="shared" si="20"/>
        <v>-1.0441256493544515</v>
      </c>
      <c r="N149" s="1">
        <f t="shared" si="21"/>
        <v>300.17600701063344</v>
      </c>
      <c r="P149" s="1">
        <f t="shared" si="22"/>
        <v>-59.823992989366559</v>
      </c>
    </row>
    <row r="150" spans="8:16" x14ac:dyDescent="0.2">
      <c r="H150" s="1">
        <v>146</v>
      </c>
      <c r="I150" s="9">
        <f t="shared" si="17"/>
        <v>163.50460758873001</v>
      </c>
      <c r="J150" s="1">
        <f t="shared" si="18"/>
        <v>2.140270308453484E-2</v>
      </c>
      <c r="K150" s="9">
        <f t="shared" si="19"/>
        <v>4.5805821347956108E-4</v>
      </c>
      <c r="L150" s="10">
        <f t="shared" si="16"/>
        <v>-1.2605028132384177E-11</v>
      </c>
      <c r="M150" s="1">
        <f t="shared" si="20"/>
        <v>-1.0633179070720691</v>
      </c>
      <c r="N150" s="1">
        <f t="shared" si="21"/>
        <v>299.07637164408658</v>
      </c>
      <c r="P150" s="1">
        <f t="shared" si="22"/>
        <v>-60.923628355913422</v>
      </c>
    </row>
    <row r="151" spans="8:16" x14ac:dyDescent="0.2">
      <c r="H151" s="1">
        <v>147</v>
      </c>
      <c r="I151" s="9">
        <f t="shared" si="17"/>
        <v>165.87464089592572</v>
      </c>
      <c r="J151" s="1">
        <f t="shared" si="18"/>
        <v>2.1712939718978554E-2</v>
      </c>
      <c r="K151" s="9">
        <f t="shared" si="19"/>
        <v>4.7143322930159296E-4</v>
      </c>
      <c r="L151" s="10">
        <f t="shared" si="16"/>
        <v>-1.2569500995596172E-11</v>
      </c>
      <c r="M151" s="1">
        <f t="shared" si="20"/>
        <v>-1.0829704432983955</v>
      </c>
      <c r="N151" s="1">
        <f t="shared" si="21"/>
        <v>297.9503642615901</v>
      </c>
      <c r="P151" s="1">
        <f t="shared" si="22"/>
        <v>-62.049635738409904</v>
      </c>
    </row>
    <row r="152" spans="8:16" x14ac:dyDescent="0.2">
      <c r="H152" s="1">
        <v>148</v>
      </c>
      <c r="I152" s="9">
        <f t="shared" si="17"/>
        <v>168.27902832903908</v>
      </c>
      <c r="J152" s="1">
        <f t="shared" si="18"/>
        <v>2.2027673297989079E-2</v>
      </c>
      <c r="K152" s="9">
        <f t="shared" si="19"/>
        <v>4.8519877149969285E-4</v>
      </c>
      <c r="L152" s="10">
        <f t="shared" si="16"/>
        <v>-1.2541079286165768E-11</v>
      </c>
      <c r="M152" s="1">
        <f t="shared" si="20"/>
        <v>-1.103097681869589</v>
      </c>
      <c r="N152" s="1">
        <f t="shared" si="21"/>
        <v>296.79715843820782</v>
      </c>
      <c r="P152" s="1">
        <f t="shared" si="22"/>
        <v>-63.202841561792184</v>
      </c>
    </row>
    <row r="153" spans="8:16" x14ac:dyDescent="0.2">
      <c r="H153" s="1">
        <v>149</v>
      </c>
      <c r="I153" s="9">
        <f t="shared" si="17"/>
        <v>170.71826785827326</v>
      </c>
      <c r="J153" s="1">
        <f t="shared" si="18"/>
        <v>2.2346969005713577E-2</v>
      </c>
      <c r="K153" s="9">
        <f t="shared" si="19"/>
        <v>4.9936624180497665E-4</v>
      </c>
      <c r="L153" s="10">
        <f t="shared" si="16"/>
        <v>-1.2498446722020162E-11</v>
      </c>
      <c r="M153" s="1">
        <f t="shared" si="20"/>
        <v>-1.1237145139344777</v>
      </c>
      <c r="N153" s="1">
        <f t="shared" si="21"/>
        <v>295.6159009739597</v>
      </c>
      <c r="P153" s="1">
        <f t="shared" si="22"/>
        <v>-64.384099026040303</v>
      </c>
    </row>
    <row r="154" spans="8:16" x14ac:dyDescent="0.2">
      <c r="H154" s="1">
        <v>150</v>
      </c>
      <c r="I154" s="9">
        <f t="shared" si="17"/>
        <v>173.19286467201312</v>
      </c>
      <c r="J154" s="1">
        <f t="shared" si="18"/>
        <v>2.2670892971156983E-2</v>
      </c>
      <c r="K154" s="9">
        <f t="shared" si="19"/>
        <v>5.1394737477580463E-4</v>
      </c>
      <c r="L154" s="10">
        <f t="shared" si="16"/>
        <v>-1.2462919585232157E-11</v>
      </c>
      <c r="M154" s="1">
        <f t="shared" si="20"/>
        <v>-1.1448363022516688</v>
      </c>
      <c r="N154" s="1">
        <f t="shared" si="21"/>
        <v>294.40571164761593</v>
      </c>
      <c r="P154" s="1">
        <f t="shared" si="22"/>
        <v>-65.594288352384069</v>
      </c>
    </row>
    <row r="155" spans="8:16" x14ac:dyDescent="0.2">
      <c r="H155" s="1">
        <v>151</v>
      </c>
      <c r="I155" s="9">
        <f t="shared" si="17"/>
        <v>175.70333128145444</v>
      </c>
      <c r="J155" s="1">
        <f t="shared" si="18"/>
        <v>2.2999512281877955E-2</v>
      </c>
      <c r="K155" s="9">
        <f t="shared" si="19"/>
        <v>5.2895424751003535E-4</v>
      </c>
      <c r="L155" s="10">
        <f t="shared" si="16"/>
        <v>-1.2420287021086551E-11</v>
      </c>
      <c r="M155" s="1">
        <f t="shared" si="20"/>
        <v>-1.1664788835226607</v>
      </c>
      <c r="N155" s="1">
        <f t="shared" si="21"/>
        <v>293.16568308301919</v>
      </c>
      <c r="P155" s="1">
        <f t="shared" si="22"/>
        <v>-66.834316916980811</v>
      </c>
    </row>
    <row r="156" spans="8:16" x14ac:dyDescent="0.2">
      <c r="H156" s="1">
        <v>152</v>
      </c>
      <c r="I156" s="9">
        <f t="shared" si="17"/>
        <v>178.25018762674915</v>
      </c>
      <c r="J156" s="1">
        <f t="shared" si="18"/>
        <v>2.3332894997883224E-2</v>
      </c>
      <c r="K156" s="9">
        <f t="shared" si="19"/>
        <v>5.4439928964049658E-4</v>
      </c>
      <c r="L156" s="10">
        <f t="shared" si="16"/>
        <v>-1.2370549029583344E-11</v>
      </c>
      <c r="M156" s="1">
        <f t="shared" si="20"/>
        <v>-1.1886585684097364</v>
      </c>
      <c r="N156" s="1">
        <f t="shared" si="21"/>
        <v>291.89488074805968</v>
      </c>
      <c r="P156" s="1">
        <f t="shared" si="22"/>
        <v>-68.105119251940323</v>
      </c>
    </row>
    <row r="157" spans="8:16" x14ac:dyDescent="0.2">
      <c r="H157" s="1">
        <v>153</v>
      </c>
      <c r="I157" s="9">
        <f t="shared" si="17"/>
        <v>180.83396118469011</v>
      </c>
      <c r="J157" s="1">
        <f t="shared" si="18"/>
        <v>2.367111016572351E-2</v>
      </c>
      <c r="K157" s="9">
        <f t="shared" si="19"/>
        <v>5.602952936219276E-4</v>
      </c>
      <c r="L157" s="10">
        <f t="shared" si="16"/>
        <v>-1.2320811038080137E-11</v>
      </c>
      <c r="M157" s="1">
        <f t="shared" si="20"/>
        <v>-1.2113921388445348</v>
      </c>
      <c r="N157" s="1">
        <f t="shared" si="21"/>
        <v>290.59234310888235</v>
      </c>
      <c r="P157" s="1">
        <f t="shared" si="22"/>
        <v>-69.407656891117654</v>
      </c>
    </row>
    <row r="158" spans="8:16" x14ac:dyDescent="0.2">
      <c r="H158" s="1">
        <v>154</v>
      </c>
      <c r="I158" s="9">
        <f t="shared" si="17"/>
        <v>183.45518707795594</v>
      </c>
      <c r="J158" s="1">
        <f t="shared" si="18"/>
        <v>2.4014227832793646E-2</v>
      </c>
      <c r="K158" s="9">
        <f t="shared" si="19"/>
        <v>5.7665542531787134E-4</v>
      </c>
      <c r="L158" s="10">
        <f t="shared" si="16"/>
        <v>-1.2278178473934531E-11</v>
      </c>
      <c r="M158" s="1">
        <f t="shared" si="20"/>
        <v>-1.2346968421882374</v>
      </c>
      <c r="N158" s="1">
        <f t="shared" si="21"/>
        <v>289.25708196448375</v>
      </c>
      <c r="P158" s="1">
        <f t="shared" si="22"/>
        <v>-70.742918035516254</v>
      </c>
    </row>
    <row r="159" spans="8:16" x14ac:dyDescent="0.2">
      <c r="H159" s="1">
        <v>155</v>
      </c>
      <c r="I159" s="9">
        <f t="shared" si="17"/>
        <v>186.11440818593979</v>
      </c>
      <c r="J159" s="1">
        <f t="shared" si="18"/>
        <v>2.436231906184002E-2</v>
      </c>
      <c r="K159" s="9">
        <f t="shared" si="19"/>
        <v>5.9349323489625387E-4</v>
      </c>
      <c r="L159" s="10">
        <f t="shared" si="16"/>
        <v>-1.2221335055073723E-11</v>
      </c>
      <c r="M159" s="1">
        <f t="shared" si="20"/>
        <v>-1.2585903817522233</v>
      </c>
      <c r="N159" s="1">
        <f t="shared" si="21"/>
        <v>287.88808298983849</v>
      </c>
      <c r="P159" s="1">
        <f t="shared" si="22"/>
        <v>-72.111917010161505</v>
      </c>
    </row>
    <row r="160" spans="8:16" x14ac:dyDescent="0.2">
      <c r="H160" s="1">
        <v>156</v>
      </c>
      <c r="I160" s="9">
        <f t="shared" si="17"/>
        <v>188.81217525718469</v>
      </c>
      <c r="J160" s="1">
        <f t="shared" si="18"/>
        <v>2.4715455945678328E-2</v>
      </c>
      <c r="K160" s="9">
        <f t="shared" si="19"/>
        <v>6.1082266804263934E-4</v>
      </c>
      <c r="L160" s="10">
        <f t="shared" si="16"/>
        <v>-1.2150280781497713E-11</v>
      </c>
      <c r="M160" s="1">
        <f t="shared" si="20"/>
        <v>-1.2830909031384699</v>
      </c>
      <c r="N160" s="1">
        <f t="shared" si="21"/>
        <v>286.48430651853658</v>
      </c>
      <c r="P160" s="1">
        <f t="shared" si="22"/>
        <v>-73.515693481463416</v>
      </c>
    </row>
    <row r="161" spans="8:16" x14ac:dyDescent="0.2">
      <c r="H161" s="1">
        <v>157</v>
      </c>
      <c r="I161" s="9">
        <f t="shared" si="17"/>
        <v>191.54904702344822</v>
      </c>
      <c r="J161" s="1">
        <f t="shared" si="18"/>
        <v>2.5073711622124614E-2</v>
      </c>
      <c r="K161" s="9">
        <f t="shared" si="19"/>
        <v>6.2865807750040327E-4</v>
      </c>
      <c r="L161" s="10">
        <f t="shared" si="16"/>
        <v>-1.2086331935279304E-11</v>
      </c>
      <c r="M161" s="1">
        <f t="shared" si="20"/>
        <v>-1.3082169757984403</v>
      </c>
      <c r="N161" s="1">
        <f t="shared" si="21"/>
        <v>285.04468859938117</v>
      </c>
      <c r="P161" s="1">
        <f t="shared" si="22"/>
        <v>-74.955311400618825</v>
      </c>
    </row>
    <row r="162" spans="8:16" x14ac:dyDescent="0.2">
      <c r="H162" s="1">
        <v>158</v>
      </c>
      <c r="I162" s="9">
        <f t="shared" si="17"/>
        <v>194.32559031542129</v>
      </c>
      <c r="J162" s="1">
        <f t="shared" si="18"/>
        <v>2.5437160289142811E-2</v>
      </c>
      <c r="K162" s="9">
        <f t="shared" si="19"/>
        <v>6.4701423494734674E-4</v>
      </c>
      <c r="L162" s="10">
        <f t="shared" si="16"/>
        <v>-1.2015277661703294E-11</v>
      </c>
      <c r="M162" s="1">
        <f t="shared" si="20"/>
        <v>-1.3339875691553835</v>
      </c>
      <c r="N162" s="1">
        <f t="shared" si="21"/>
        <v>283.56814236448048</v>
      </c>
      <c r="P162" s="1">
        <f t="shared" si="22"/>
        <v>-76.43185763551952</v>
      </c>
    </row>
    <row r="163" spans="8:16" x14ac:dyDescent="0.2">
      <c r="H163" s="1">
        <v>159</v>
      </c>
      <c r="I163" s="9">
        <f t="shared" si="17"/>
        <v>197.14238018012327</v>
      </c>
      <c r="J163" s="1">
        <f t="shared" si="18"/>
        <v>2.5805877220211722E-2</v>
      </c>
      <c r="K163" s="9">
        <f t="shared" si="19"/>
        <v>6.6590634321853298E-4</v>
      </c>
      <c r="L163" s="10">
        <f t="shared" si="16"/>
        <v>-1.1944223388127284E-11</v>
      </c>
      <c r="M163" s="1">
        <f t="shared" si="20"/>
        <v>-1.3604220225711652</v>
      </c>
      <c r="N163" s="1">
        <f t="shared" si="21"/>
        <v>282.05355975002101</v>
      </c>
      <c r="P163" s="1">
        <f t="shared" si="22"/>
        <v>-77.946440249978991</v>
      </c>
    </row>
    <row r="164" spans="8:16" x14ac:dyDescent="0.2">
      <c r="H164" s="1">
        <v>160</v>
      </c>
      <c r="I164" s="9">
        <f t="shared" si="17"/>
        <v>200</v>
      </c>
      <c r="J164" s="1">
        <f t="shared" si="18"/>
        <v>2.6179938779914945E-2</v>
      </c>
      <c r="K164" s="9">
        <f t="shared" si="19"/>
        <v>6.8535004888544001E-4</v>
      </c>
      <c r="L164" s="10">
        <f t="shared" si="16"/>
        <v>-1.1866063687193673E-11</v>
      </c>
      <c r="M164" s="1">
        <f t="shared" si="20"/>
        <v>-1.3875400083785208</v>
      </c>
      <c r="N164" s="1">
        <f t="shared" si="21"/>
        <v>280.49981361436386</v>
      </c>
      <c r="P164" s="1">
        <f t="shared" si="22"/>
        <v>-79.500186385636141</v>
      </c>
    </row>
    <row r="165" spans="8:16" x14ac:dyDescent="0.2">
      <c r="H165" s="1">
        <v>161</v>
      </c>
      <c r="I165" s="9">
        <f t="shared" si="17"/>
        <v>202.89904161374736</v>
      </c>
      <c r="J165" s="1">
        <f t="shared" si="18"/>
        <v>2.6559422439756602E-2</v>
      </c>
      <c r="K165" s="9">
        <f t="shared" si="19"/>
        <v>7.0536145520177672E-4</v>
      </c>
      <c r="L165" s="10">
        <f t="shared" si="16"/>
        <v>-1.1787903986260062E-11</v>
      </c>
      <c r="M165" s="1">
        <f t="shared" si="20"/>
        <v>-1.4153614871404121</v>
      </c>
      <c r="N165" s="1">
        <f t="shared" si="21"/>
        <v>278.90576030149464</v>
      </c>
      <c r="P165" s="1">
        <f t="shared" si="22"/>
        <v>-81.094239698505362</v>
      </c>
    </row>
    <row r="166" spans="8:16" x14ac:dyDescent="0.2">
      <c r="H166" s="1">
        <v>162</v>
      </c>
      <c r="I166" s="9">
        <f t="shared" si="17"/>
        <v>205.84010543888564</v>
      </c>
      <c r="J166" s="1">
        <f t="shared" si="18"/>
        <v>2.6944406794206316E-2</v>
      </c>
      <c r="K166" s="9">
        <f t="shared" si="19"/>
        <v>7.2595713542664229E-4</v>
      </c>
      <c r="L166" s="10">
        <f t="shared" si="16"/>
        <v>-1.1674217148538446E-11</v>
      </c>
      <c r="M166" s="1">
        <f t="shared" si="20"/>
        <v>-1.4439066542370727</v>
      </c>
      <c r="N166" s="1">
        <f t="shared" si="21"/>
        <v>277.2702427013603</v>
      </c>
      <c r="P166" s="1">
        <f t="shared" si="22"/>
        <v>-82.729757298639697</v>
      </c>
    </row>
    <row r="167" spans="8:16" x14ac:dyDescent="0.2">
      <c r="H167" s="1">
        <v>163</v>
      </c>
      <c r="I167" s="9">
        <f t="shared" si="17"/>
        <v>208.82380059611296</v>
      </c>
      <c r="J167" s="1">
        <f t="shared" si="18"/>
        <v>2.7334971576977018E-2</v>
      </c>
      <c r="K167" s="9">
        <f t="shared" si="19"/>
        <v>7.4715414653601854E-4</v>
      </c>
      <c r="L167" s="10">
        <f t="shared" si="16"/>
        <v>-1.1588952020247234E-11</v>
      </c>
      <c r="M167" s="1">
        <f t="shared" si="20"/>
        <v>-1.4731958768297941</v>
      </c>
      <c r="N167" s="1">
        <f t="shared" si="21"/>
        <v>275.59209386157812</v>
      </c>
      <c r="P167" s="1">
        <f t="shared" si="22"/>
        <v>-84.407906138421879</v>
      </c>
    </row>
    <row r="168" spans="8:16" x14ac:dyDescent="0.2">
      <c r="H168" s="1">
        <v>164</v>
      </c>
      <c r="I168" s="9">
        <f t="shared" si="17"/>
        <v>211.85074503545778</v>
      </c>
      <c r="J168" s="1">
        <f t="shared" si="18"/>
        <v>2.7731197677538271E-2</v>
      </c>
      <c r="K168" s="9">
        <f t="shared" si="19"/>
        <v>7.6897004333385669E-4</v>
      </c>
      <c r="L168" s="10">
        <f t="shared" si="16"/>
        <v>-1.148947603724082E-11</v>
      </c>
      <c r="M168" s="1">
        <f t="shared" si="20"/>
        <v>-1.5032496202020149</v>
      </c>
      <c r="N168" s="1">
        <f t="shared" si="21"/>
        <v>273.87014120778059</v>
      </c>
      <c r="P168" s="1">
        <f t="shared" si="22"/>
        <v>-86.129858792219409</v>
      </c>
    </row>
    <row r="169" spans="8:16" x14ac:dyDescent="0.2">
      <c r="H169" s="1">
        <v>165</v>
      </c>
      <c r="I169" s="9">
        <f t="shared" si="17"/>
        <v>214.92156566426357</v>
      </c>
      <c r="J169" s="1">
        <f t="shared" si="18"/>
        <v>2.8133167157869447E-2</v>
      </c>
      <c r="K169" s="9">
        <f t="shared" si="19"/>
        <v>7.9142289297443101E-4</v>
      </c>
      <c r="L169" s="10">
        <f t="shared" si="16"/>
        <v>-1.1375789199519204E-11</v>
      </c>
      <c r="M169" s="1">
        <f t="shared" si="20"/>
        <v>-1.5340883624426336</v>
      </c>
      <c r="N169" s="1">
        <f t="shared" si="21"/>
        <v>272.10321143190134</v>
      </c>
      <c r="P169" s="1">
        <f t="shared" si="22"/>
        <v>-87.896788568098657</v>
      </c>
    </row>
    <row r="170" spans="8:16" x14ac:dyDescent="0.2">
      <c r="H170" s="1">
        <v>166</v>
      </c>
      <c r="I170" s="9">
        <f t="shared" si="17"/>
        <v>218.0368984770256</v>
      </c>
      <c r="J170" s="1">
        <f t="shared" si="18"/>
        <v>2.8540963269455301E-2</v>
      </c>
      <c r="K170" s="9">
        <f t="shared" si="19"/>
        <v>8.1453128990786915E-4</v>
      </c>
      <c r="L170" s="10">
        <f t="shared" si="16"/>
        <v>-1.1254996934439987E-11</v>
      </c>
      <c r="M170" s="1">
        <f t="shared" si="20"/>
        <v>-1.5657324964133699</v>
      </c>
      <c r="N170" s="1">
        <f t="shared" si="21"/>
        <v>270.29013610903161</v>
      </c>
      <c r="P170" s="1">
        <f t="shared" si="22"/>
        <v>-89.709863890968393</v>
      </c>
    </row>
    <row r="171" spans="8:16" x14ac:dyDescent="0.2">
      <c r="H171" s="1">
        <v>167</v>
      </c>
      <c r="I171" s="9">
        <f t="shared" si="17"/>
        <v>221.19738868711195</v>
      </c>
      <c r="J171" s="1">
        <f t="shared" si="18"/>
        <v>2.8954670470528205E-2</v>
      </c>
      <c r="K171" s="9">
        <f t="shared" si="19"/>
        <v>8.3831437126120716E-4</v>
      </c>
      <c r="L171" s="10">
        <f t="shared" si="16"/>
        <v>-1.1119993814645568E-11</v>
      </c>
      <c r="M171" s="1">
        <f t="shared" si="20"/>
        <v>-1.5982022179399984</v>
      </c>
      <c r="N171" s="1">
        <f t="shared" si="21"/>
        <v>268.4297581035907</v>
      </c>
      <c r="P171" s="1">
        <f t="shared" si="22"/>
        <v>-91.5702418964093</v>
      </c>
    </row>
    <row r="172" spans="8:16" x14ac:dyDescent="0.2">
      <c r="H172" s="1">
        <v>168</v>
      </c>
      <c r="I172" s="9">
        <f t="shared" si="17"/>
        <v>224.40369086039271</v>
      </c>
      <c r="J172" s="1">
        <f t="shared" si="18"/>
        <v>2.9374374443560201E-2</v>
      </c>
      <c r="K172" s="9">
        <f t="shared" si="19"/>
        <v>8.6279183266760914E-4</v>
      </c>
      <c r="L172" s="10">
        <f t="shared" si="16"/>
        <v>-1.099209612220875E-11</v>
      </c>
      <c r="M172" s="1">
        <f t="shared" si="20"/>
        <v>-1.6315173991886065</v>
      </c>
      <c r="N172" s="1">
        <f t="shared" si="21"/>
        <v>266.52093882433212</v>
      </c>
      <c r="P172" s="1">
        <f t="shared" si="22"/>
        <v>-93.47906117566788</v>
      </c>
    </row>
    <row r="173" spans="8:16" x14ac:dyDescent="0.2">
      <c r="H173" s="1">
        <v>169</v>
      </c>
      <c r="I173" s="9">
        <f t="shared" si="17"/>
        <v>227.65646905080644</v>
      </c>
      <c r="J173" s="1">
        <f t="shared" si="18"/>
        <v>2.9800162113008569E-2</v>
      </c>
      <c r="K173" s="9">
        <f t="shared" si="19"/>
        <v>8.8798394455678615E-4</v>
      </c>
      <c r="L173" s="10">
        <f t="shared" si="16"/>
        <v>-1.0842882147699129E-11</v>
      </c>
      <c r="M173" s="1">
        <f t="shared" si="20"/>
        <v>-1.6656974462384957</v>
      </c>
      <c r="N173" s="1">
        <f t="shared" si="21"/>
        <v>264.56256638481489</v>
      </c>
      <c r="P173" s="1">
        <f t="shared" si="22"/>
        <v>-95.437433615185114</v>
      </c>
    </row>
    <row r="174" spans="8:16" x14ac:dyDescent="0.2">
      <c r="H174" s="1">
        <v>170</v>
      </c>
      <c r="I174" s="9">
        <f t="shared" si="17"/>
        <v>230.95639693789167</v>
      </c>
      <c r="J174" s="1">
        <f t="shared" si="18"/>
        <v>3.0232121663318692E-2</v>
      </c>
      <c r="K174" s="9">
        <f t="shared" si="19"/>
        <v>9.1391156892002535E-4</v>
      </c>
      <c r="L174" s="10">
        <f t="shared" si="16"/>
        <v>-1.0693668173189508E-11</v>
      </c>
      <c r="M174" s="1">
        <f t="shared" si="20"/>
        <v>-1.7007611399554434</v>
      </c>
      <c r="N174" s="1">
        <f t="shared" si="21"/>
        <v>262.55356472069434</v>
      </c>
      <c r="P174" s="1">
        <f t="shared" si="22"/>
        <v>-97.446435279305661</v>
      </c>
    </row>
    <row r="175" spans="8:16" x14ac:dyDescent="0.2">
      <c r="H175" s="1">
        <v>171</v>
      </c>
      <c r="I175" s="9">
        <f t="shared" si="17"/>
        <v>234.30415796631209</v>
      </c>
      <c r="J175" s="1">
        <f t="shared" si="18"/>
        <v>3.0670342557187851E-2</v>
      </c>
      <c r="K175" s="9">
        <f t="shared" si="19"/>
        <v>9.4059617656362139E-4</v>
      </c>
      <c r="L175" s="10">
        <f t="shared" si="16"/>
        <v>-1.0523137916607084E-11</v>
      </c>
      <c r="M175" s="1">
        <f t="shared" si="20"/>
        <v>-1.7367264594016427</v>
      </c>
      <c r="N175" s="1">
        <f t="shared" si="21"/>
        <v>260.49290370758735</v>
      </c>
      <c r="P175" s="1">
        <f t="shared" si="22"/>
        <v>-99.507096292412655</v>
      </c>
    </row>
    <row r="176" spans="8:16" x14ac:dyDescent="0.2">
      <c r="H176" s="1">
        <v>172</v>
      </c>
      <c r="I176" s="9">
        <f t="shared" si="17"/>
        <v>237.7004454874037</v>
      </c>
      <c r="J176" s="1">
        <f t="shared" si="18"/>
        <v>3.1114915554093691E-2</v>
      </c>
      <c r="K176" s="9">
        <f t="shared" si="19"/>
        <v>9.6805986486489916E-4</v>
      </c>
      <c r="L176" s="10">
        <f t="shared" si="16"/>
        <v>-1.035260766002466E-11</v>
      </c>
      <c r="M176" s="1">
        <f t="shared" si="20"/>
        <v>-1.7736103872079692</v>
      </c>
      <c r="N176" s="1">
        <f t="shared" si="21"/>
        <v>258.37961031241963</v>
      </c>
      <c r="P176" s="1">
        <f t="shared" si="22"/>
        <v>-101.62038968758037</v>
      </c>
    </row>
    <row r="177" spans="8:16" x14ac:dyDescent="0.2">
      <c r="H177" s="1">
        <v>173</v>
      </c>
      <c r="I177" s="9">
        <f t="shared" si="17"/>
        <v>241.14596290277493</v>
      </c>
      <c r="J177" s="1">
        <f t="shared" si="18"/>
        <v>3.1565932729091438E-2</v>
      </c>
      <c r="K177" s="9">
        <f t="shared" si="19"/>
        <v>9.9632537604544711E-4</v>
      </c>
      <c r="L177" s="10">
        <f t="shared" si="16"/>
        <v>-1.0167866548727034E-11</v>
      </c>
      <c r="M177" s="1">
        <f t="shared" si="20"/>
        <v>-1.8114286965805169</v>
      </c>
      <c r="N177" s="1">
        <f t="shared" si="21"/>
        <v>256.21278079705257</v>
      </c>
      <c r="P177" s="1">
        <f t="shared" si="22"/>
        <v>-103.78721920294743</v>
      </c>
    </row>
    <row r="178" spans="8:16" x14ac:dyDescent="0.2">
      <c r="H178" s="1">
        <v>174</v>
      </c>
      <c r="I178" s="9">
        <f t="shared" si="17"/>
        <v>244.64142380998626</v>
      </c>
      <c r="J178" s="1">
        <f t="shared" si="18"/>
        <v>3.2023487491883329E-2</v>
      </c>
      <c r="K178" s="9">
        <f t="shared" si="19"/>
        <v>1.0254161159765614E-3</v>
      </c>
      <c r="L178" s="10">
        <f t="shared" si="16"/>
        <v>-9.9760200100718066E-12</v>
      </c>
      <c r="M178" s="1">
        <f t="shared" si="20"/>
        <v>-1.8501957199340482</v>
      </c>
      <c r="N178" s="1">
        <f t="shared" si="21"/>
        <v>253.99159397461017</v>
      </c>
      <c r="P178" s="1">
        <f t="shared" si="22"/>
        <v>-106.00840602538983</v>
      </c>
    </row>
    <row r="179" spans="8:16" x14ac:dyDescent="0.2">
      <c r="H179" s="1">
        <v>175</v>
      </c>
      <c r="I179" s="9">
        <f t="shared" si="17"/>
        <v>248.18755215034398</v>
      </c>
      <c r="J179" s="1">
        <f t="shared" si="18"/>
        <v>3.2487674606164765E-2</v>
      </c>
      <c r="K179" s="9">
        <f t="shared" si="19"/>
        <v>1.0553561735323978E-3</v>
      </c>
      <c r="L179" s="10">
        <f t="shared" si="16"/>
        <v>-9.7699626167013776E-12</v>
      </c>
      <c r="M179" s="1">
        <f t="shared" si="20"/>
        <v>-1.889924099535027</v>
      </c>
      <c r="N179" s="1">
        <f t="shared" si="21"/>
        <v>251.71532549658042</v>
      </c>
      <c r="P179" s="1">
        <f t="shared" si="22"/>
        <v>-108.28467450341958</v>
      </c>
    </row>
    <row r="180" spans="8:16" x14ac:dyDescent="0.2">
      <c r="H180" s="1">
        <v>176</v>
      </c>
      <c r="I180" s="9">
        <f t="shared" si="17"/>
        <v>251.78508235883359</v>
      </c>
      <c r="J180" s="1">
        <f t="shared" si="18"/>
        <v>3.2958590209250523E-2</v>
      </c>
      <c r="K180" s="9">
        <f t="shared" si="19"/>
        <v>1.0861703405066927E-3</v>
      </c>
      <c r="L180" s="10">
        <f t="shared" si="16"/>
        <v>-9.5567997959733475E-12</v>
      </c>
      <c r="M180" s="1">
        <f t="shared" si="20"/>
        <v>-1.9306245210144621</v>
      </c>
      <c r="N180" s="1">
        <f t="shared" si="21"/>
        <v>249.38336312140521</v>
      </c>
      <c r="P180" s="1">
        <f t="shared" si="22"/>
        <v>-110.61663687859479</v>
      </c>
    </row>
    <row r="181" spans="8:16" x14ac:dyDescent="0.2">
      <c r="H181" s="1">
        <v>177</v>
      </c>
      <c r="I181" s="9">
        <f t="shared" si="17"/>
        <v>255.43475951622861</v>
      </c>
      <c r="J181" s="1">
        <f t="shared" si="18"/>
        <v>3.3436331831985806E-2</v>
      </c>
      <c r="K181" s="9">
        <f t="shared" si="19"/>
        <v>1.1178841321094696E-3</v>
      </c>
      <c r="L181" s="10">
        <f t="shared" si="16"/>
        <v>-9.3294261205301154E-12</v>
      </c>
      <c r="M181" s="1">
        <f t="shared" si="20"/>
        <v>-1.972305431168548</v>
      </c>
      <c r="N181" s="1">
        <f t="shared" si="21"/>
        <v>246.99522288331212</v>
      </c>
      <c r="P181" s="1">
        <f t="shared" si="22"/>
        <v>-113.00477711668788</v>
      </c>
    </row>
    <row r="182" spans="8:16" x14ac:dyDescent="0.2">
      <c r="H182" s="1">
        <v>178</v>
      </c>
      <c r="I182" s="9">
        <f t="shared" si="17"/>
        <v>259.13733950340401</v>
      </c>
      <c r="J182" s="1">
        <f t="shared" si="18"/>
        <v>3.3920998418945754E-2</v>
      </c>
      <c r="K182" s="9">
        <f t="shared" si="19"/>
        <v>1.1505238080605348E-3</v>
      </c>
      <c r="L182" s="10">
        <f t="shared" si="16"/>
        <v>-9.0878415903716814E-12</v>
      </c>
      <c r="M182" s="1">
        <f t="shared" si="20"/>
        <v>-2.0149727421123709</v>
      </c>
      <c r="N182" s="1">
        <f t="shared" si="21"/>
        <v>244.55056604305872</v>
      </c>
      <c r="P182" s="1">
        <f t="shared" si="22"/>
        <v>-115.44943395694128</v>
      </c>
    </row>
    <row r="183" spans="8:16" x14ac:dyDescent="0.2">
      <c r="H183" s="1">
        <v>179</v>
      </c>
      <c r="I183" s="9">
        <f t="shared" si="17"/>
        <v>262.89358915788443</v>
      </c>
      <c r="J183" s="1">
        <f t="shared" si="18"/>
        <v>3.4412690348927626E-2</v>
      </c>
      <c r="K183" s="9">
        <f t="shared" si="19"/>
        <v>1.1841163942970944E-3</v>
      </c>
      <c r="L183" s="10">
        <f t="shared" si="16"/>
        <v>-8.8249407781404443E-12</v>
      </c>
      <c r="M183" s="1">
        <f t="shared" si="20"/>
        <v>-2.0586295245752053</v>
      </c>
      <c r="N183" s="1">
        <f t="shared" si="21"/>
        <v>242.04921666081754</v>
      </c>
      <c r="P183" s="1">
        <f t="shared" si="22"/>
        <v>-117.95078333918246</v>
      </c>
    </row>
    <row r="184" spans="8:16" x14ac:dyDescent="0.2">
      <c r="H184" s="1">
        <v>180</v>
      </c>
      <c r="I184" s="9">
        <f t="shared" si="17"/>
        <v>266.7042864326649</v>
      </c>
      <c r="J184" s="1">
        <f t="shared" si="18"/>
        <v>3.4911509455740335E-2</v>
      </c>
      <c r="K184" s="9">
        <f t="shared" si="19"/>
        <v>1.2186897053133364E-3</v>
      </c>
      <c r="L184" s="10">
        <f t="shared" si="16"/>
        <v>-8.5620399659092072E-12</v>
      </c>
      <c r="M184" s="1">
        <f t="shared" si="20"/>
        <v>-2.10327569392516</v>
      </c>
      <c r="N184" s="1">
        <f t="shared" si="21"/>
        <v>239.4911795856388</v>
      </c>
      <c r="P184" s="1">
        <f t="shared" si="22"/>
        <v>-120.5088204143612</v>
      </c>
    </row>
    <row r="185" spans="8:16" x14ac:dyDescent="0.2">
      <c r="H185" s="1">
        <v>181</v>
      </c>
      <c r="I185" s="9">
        <f t="shared" si="17"/>
        <v>270.57022055733012</v>
      </c>
      <c r="J185" s="1">
        <f t="shared" si="18"/>
        <v>3.541755904929493E-2</v>
      </c>
      <c r="K185" s="9">
        <f t="shared" si="19"/>
        <v>1.2542723671502868E-3</v>
      </c>
      <c r="L185" s="10">
        <f t="shared" si="16"/>
        <v>-8.2849282989627682E-12</v>
      </c>
      <c r="M185" s="1">
        <f t="shared" si="20"/>
        <v>-2.1489076933645648</v>
      </c>
      <c r="N185" s="1">
        <f t="shared" si="21"/>
        <v>236.87665860701759</v>
      </c>
      <c r="P185" s="1">
        <f t="shared" si="22"/>
        <v>-123.12334139298241</v>
      </c>
    </row>
    <row r="186" spans="8:16" x14ac:dyDescent="0.2">
      <c r="H186" s="1">
        <v>182</v>
      </c>
      <c r="I186" s="9">
        <f t="shared" si="17"/>
        <v>274.49219220151247</v>
      </c>
      <c r="J186" s="1">
        <f t="shared" si="18"/>
        <v>3.5930943937001213E-2</v>
      </c>
      <c r="K186" s="9">
        <f t="shared" si="19"/>
        <v>1.2908938410548427E-3</v>
      </c>
      <c r="L186" s="10">
        <f t="shared" si="16"/>
        <v>-8.0007112046587281E-12</v>
      </c>
      <c r="M186" s="1">
        <f t="shared" si="20"/>
        <v>-2.1955181796195768</v>
      </c>
      <c r="N186" s="1">
        <f t="shared" si="21"/>
        <v>234.20607446355285</v>
      </c>
      <c r="P186" s="1">
        <f t="shared" si="22"/>
        <v>-125.79392553644715</v>
      </c>
    </row>
    <row r="187" spans="8:16" x14ac:dyDescent="0.2">
      <c r="H187" s="1">
        <v>183</v>
      </c>
      <c r="I187" s="9">
        <f t="shared" si="17"/>
        <v>278.47101364071688</v>
      </c>
      <c r="J187" s="1">
        <f t="shared" si="18"/>
        <v>3.6451770445474131E-2</v>
      </c>
      <c r="K187" s="9">
        <f t="shared" si="19"/>
        <v>1.3285844478273582E-3</v>
      </c>
      <c r="L187" s="10">
        <f t="shared" si="16"/>
        <v>-7.688072400924284E-12</v>
      </c>
      <c r="M187" s="1">
        <f t="shared" si="20"/>
        <v>-2.2430957173353332</v>
      </c>
      <c r="N187" s="1">
        <f t="shared" si="21"/>
        <v>231.48008235281551</v>
      </c>
      <c r="P187" s="1">
        <f t="shared" si="22"/>
        <v>-128.51991764718449</v>
      </c>
    </row>
    <row r="188" spans="8:16" x14ac:dyDescent="0.2">
      <c r="H188" s="1">
        <v>184</v>
      </c>
      <c r="I188" s="9">
        <f t="shared" si="17"/>
        <v>282.50750892455085</v>
      </c>
      <c r="J188" s="1">
        <f t="shared" si="18"/>
        <v>3.6980146442555074E-2</v>
      </c>
      <c r="K188" s="9">
        <f t="shared" si="19"/>
        <v>1.3673753928777883E-3</v>
      </c>
      <c r="L188" s="10">
        <f t="shared" si="16"/>
        <v>-7.3896444519050419E-12</v>
      </c>
      <c r="M188" s="1">
        <f t="shared" si="20"/>
        <v>-2.2916244892324897</v>
      </c>
      <c r="N188" s="1">
        <f t="shared" si="21"/>
        <v>228.69958853815538</v>
      </c>
      <c r="P188" s="1">
        <f t="shared" si="22"/>
        <v>-131.30041146184462</v>
      </c>
    </row>
    <row r="189" spans="8:16" x14ac:dyDescent="0.2">
      <c r="H189" s="1">
        <v>185</v>
      </c>
      <c r="I189" s="9">
        <f t="shared" si="17"/>
        <v>286.60251404739256</v>
      </c>
      <c r="J189" s="1">
        <f t="shared" si="18"/>
        <v>3.7516181359652248E-2</v>
      </c>
      <c r="K189" s="9">
        <f t="shared" si="19"/>
        <v>1.407298792010913E-3</v>
      </c>
      <c r="L189" s="10">
        <f t="shared" si="16"/>
        <v>-7.0556893660977948E-12</v>
      </c>
      <c r="M189" s="1">
        <f t="shared" si="20"/>
        <v>-2.3410840298354136</v>
      </c>
      <c r="N189" s="1">
        <f t="shared" si="21"/>
        <v>225.86576560495189</v>
      </c>
      <c r="P189" s="1">
        <f t="shared" si="22"/>
        <v>-134.13423439504811</v>
      </c>
    </row>
    <row r="190" spans="8:16" x14ac:dyDescent="0.2">
      <c r="H190" s="1">
        <v>186</v>
      </c>
      <c r="I190" s="9">
        <f t="shared" si="17"/>
        <v>290.75687712153251</v>
      </c>
      <c r="J190" s="1">
        <f t="shared" si="18"/>
        <v>3.8059986214404866E-2</v>
      </c>
      <c r="K190" s="9">
        <f t="shared" si="19"/>
        <v>1.4483876979617858E-3</v>
      </c>
      <c r="L190" s="10">
        <f t="shared" si="16"/>
        <v>-6.7217342802905478E-12</v>
      </c>
      <c r="M190" s="1">
        <f t="shared" si="20"/>
        <v>-2.3914489911999008</v>
      </c>
      <c r="N190" s="1">
        <f t="shared" si="21"/>
        <v>222.98006588342733</v>
      </c>
      <c r="P190" s="1">
        <f t="shared" si="22"/>
        <v>-137.01993411657267</v>
      </c>
    </row>
    <row r="191" spans="8:16" x14ac:dyDescent="0.2">
      <c r="H191" s="1">
        <v>187</v>
      </c>
      <c r="I191" s="9">
        <f t="shared" si="17"/>
        <v>294.97145855282491</v>
      </c>
      <c r="J191" s="1">
        <f t="shared" si="18"/>
        <v>3.8611673633675875E-2</v>
      </c>
      <c r="K191" s="9">
        <f t="shared" si="19"/>
        <v>1.490676127703158E-3</v>
      </c>
      <c r="L191" s="10">
        <f t="shared" si="16"/>
        <v>-6.3735683397680987E-12</v>
      </c>
      <c r="M191" s="1">
        <f t="shared" si="20"/>
        <v>-2.4426889494733146</v>
      </c>
      <c r="N191" s="1">
        <f t="shared" si="21"/>
        <v>220.04423253193428</v>
      </c>
      <c r="P191" s="1">
        <f t="shared" si="22"/>
        <v>-139.95576746806572</v>
      </c>
    </row>
    <row r="192" spans="8:16" x14ac:dyDescent="0.2">
      <c r="H192" s="1">
        <v>188</v>
      </c>
      <c r="I192" s="9">
        <f t="shared" si="17"/>
        <v>299.24713121888681</v>
      </c>
      <c r="J192" s="1">
        <f t="shared" si="18"/>
        <v>3.917135787687815E-2</v>
      </c>
      <c r="K192" s="9">
        <f t="shared" si="19"/>
        <v>1.53419909054726E-3</v>
      </c>
      <c r="L192" s="10">
        <f t="shared" si="16"/>
        <v>-6.0254023992456496E-12</v>
      </c>
      <c r="M192" s="1">
        <f t="shared" si="20"/>
        <v>-2.4947682612685855</v>
      </c>
      <c r="N192" s="1">
        <f t="shared" si="21"/>
        <v>217.06030776611937</v>
      </c>
      <c r="P192" s="1">
        <f t="shared" si="22"/>
        <v>-142.93969223388063</v>
      </c>
    </row>
    <row r="193" spans="8:16" x14ac:dyDescent="0.2">
      <c r="H193" s="1">
        <v>189</v>
      </c>
      <c r="I193" s="9">
        <f t="shared" si="17"/>
        <v>303.5847806498769</v>
      </c>
      <c r="J193" s="1">
        <f t="shared" si="18"/>
        <v>3.9739154859638422E-2</v>
      </c>
      <c r="K193" s="9">
        <f t="shared" si="19"/>
        <v>1.5789926170649104E-3</v>
      </c>
      <c r="L193" s="10">
        <f t="shared" si="16"/>
        <v>-5.6559201766503975E-12</v>
      </c>
      <c r="M193" s="1">
        <f t="shared" si="20"/>
        <v>-2.5476459786536916</v>
      </c>
      <c r="N193" s="1">
        <f t="shared" si="21"/>
        <v>214.03063772966726</v>
      </c>
      <c r="P193" s="1">
        <f t="shared" si="22"/>
        <v>-145.96936227033274</v>
      </c>
    </row>
    <row r="194" spans="8:16" x14ac:dyDescent="0.2">
      <c r="H194" s="1">
        <v>190</v>
      </c>
      <c r="I194" s="9">
        <f t="shared" si="17"/>
        <v>307.98530521189844</v>
      </c>
      <c r="J194" s="1">
        <f t="shared" si="18"/>
        <v>4.0315182177804595E-2</v>
      </c>
      <c r="K194" s="9">
        <f t="shared" si="19"/>
        <v>1.6250937888456956E-3</v>
      </c>
      <c r="L194" s="10">
        <f t="shared" si="16"/>
        <v>-5.2864379540551454E-12</v>
      </c>
      <c r="M194" s="1">
        <f t="shared" si="20"/>
        <v>-2.6012758310065247</v>
      </c>
      <c r="N194" s="1">
        <f t="shared" si="21"/>
        <v>210.95787353394016</v>
      </c>
      <c r="P194" s="1">
        <f t="shared" si="22"/>
        <v>-149.04212646605984</v>
      </c>
    </row>
    <row r="195" spans="8:16" x14ac:dyDescent="0.2">
      <c r="H195" s="1">
        <v>191</v>
      </c>
      <c r="I195" s="9">
        <f t="shared" si="17"/>
        <v>312.44961629305823</v>
      </c>
      <c r="J195" s="1">
        <f t="shared" si="18"/>
        <v>4.0899559131800892E-2</v>
      </c>
      <c r="K195" s="9">
        <f t="shared" si="19"/>
        <v>1.6725407691235213E-3</v>
      </c>
      <c r="L195" s="10">
        <f t="shared" si="16"/>
        <v>-4.9098503041022923E-12</v>
      </c>
      <c r="M195" s="1">
        <f t="shared" si="20"/>
        <v>-2.6556062810210839</v>
      </c>
      <c r="N195" s="1">
        <f t="shared" si="21"/>
        <v>207.84496804905945</v>
      </c>
      <c r="P195" s="1">
        <f t="shared" si="22"/>
        <v>-152.15503195094055</v>
      </c>
    </row>
    <row r="196" spans="8:16" x14ac:dyDescent="0.2">
      <c r="H196" s="1">
        <v>192</v>
      </c>
      <c r="I196" s="9">
        <f t="shared" si="17"/>
        <v>316.97863849222273</v>
      </c>
      <c r="J196" s="1">
        <f t="shared" si="18"/>
        <v>4.1492406751335906E-2</v>
      </c>
      <c r="K196" s="9">
        <f t="shared" si="19"/>
        <v>1.7213728342926028E-3</v>
      </c>
      <c r="L196" s="10">
        <f t="shared" ref="L196:L259" si="23">10*LOG10(($B$15+$B$16+$B$17)^2 + ( $B$15*$B$17*K196 - ($B$16*($B$15+$B$17) + 4*$B$15*$B$17) )*K196 )  - 10*LOG10( (1+$Z$2+$Z$3)^2 + ( 1*$Z$3*K196 - ($Z$2*(1+$Z$3) + 4*1*$Z$3) )*K196)</f>
        <v>-4.5190517994342372E-12</v>
      </c>
      <c r="M196" s="1">
        <f t="shared" si="20"/>
        <v>-2.7105806607638812</v>
      </c>
      <c r="N196" s="1">
        <f t="shared" si="21"/>
        <v>204.69516810844766</v>
      </c>
      <c r="P196" s="1">
        <f t="shared" si="22"/>
        <v>-155.30483189155234</v>
      </c>
    </row>
    <row r="197" spans="8:16" x14ac:dyDescent="0.2">
      <c r="H197" s="1">
        <v>193</v>
      </c>
      <c r="I197" s="9">
        <f t="shared" ref="I197:I260" si="24">20*10^(H197/160)</f>
        <v>321.57330981051234</v>
      </c>
      <c r="J197" s="1">
        <f t="shared" ref="J197:J260" si="25">2*PI()*I197/$B$6</f>
        <v>4.2093847820469169E-2</v>
      </c>
      <c r="K197" s="9">
        <f t="shared" ref="K197:K260" si="26">4*SIN(J197/2)^2</f>
        <v>1.7716304063397107E-3</v>
      </c>
      <c r="L197" s="10">
        <f t="shared" si="23"/>
        <v>-4.1353587221237831E-12</v>
      </c>
      <c r="M197" s="1">
        <f t="shared" ref="M197:M260" si="27">ATAN2( ( $Z$1+$Z$2*$AB$2+$Z$3*$AB$3+ ($Z$1*$AB$2+$Z$2*(1+$AB$3)+$Z$3*$AB$2)*COS(J197)+ ($Z$1*$AB$3+$Z$3)*COS(2*J197) ) / ( 1+$AB$2*$AB$2+$AB$3*$AB$3+ 2* ( ($AB$2+$AB$2*$AB$3)*COS(J197)+ $AB$3*COS(2*J197) ) ),( ($Z$2-$Z$1*$AB$2+$Z$3*$AB$2-$Z$2*$AB$3+ 2*(-$Z$1*$AB$3+$Z$3)*COS(J197) )*SIN(J197) / ( 1+$AB$2*$AB$2+$AB$3*$AB$3+ 2*($AB$2 + $AB$2*$AB$3)*COS(J197)+ 2*$AB$3*COS(2*J197) ) ))*2</f>
        <v>-2.7661373918637171</v>
      </c>
      <c r="N197" s="1">
        <f t="shared" ref="N197:N260" si="28">DEGREES(M197)+360</f>
        <v>201.51200189288386</v>
      </c>
      <c r="P197" s="1">
        <f t="shared" ref="P197:P260" si="29">IF(N197&gt;180,N197-360,N197)</f>
        <v>-158.48799810711614</v>
      </c>
    </row>
    <row r="198" spans="8:16" x14ac:dyDescent="0.2">
      <c r="H198" s="1">
        <v>194</v>
      </c>
      <c r="I198" s="9">
        <f t="shared" si="24"/>
        <v>326.23458184556767</v>
      </c>
      <c r="J198" s="1">
        <f t="shared" si="25"/>
        <v>4.2704006903040562E-2</v>
      </c>
      <c r="K198" s="9">
        <f t="shared" si="26"/>
        <v>1.8233550862191031E-3</v>
      </c>
      <c r="L198" s="10">
        <f t="shared" si="23"/>
        <v>-3.751665644813329E-12</v>
      </c>
      <c r="M198" s="1">
        <f t="shared" si="27"/>
        <v>-2.8222102917318512</v>
      </c>
      <c r="N198" s="1">
        <f t="shared" si="28"/>
        <v>198.29926138538011</v>
      </c>
      <c r="P198" s="1">
        <f t="shared" si="29"/>
        <v>-161.70073861461989</v>
      </c>
    </row>
    <row r="199" spans="8:16" x14ac:dyDescent="0.2">
      <c r="H199" s="1">
        <v>195</v>
      </c>
      <c r="I199" s="9">
        <f t="shared" si="24"/>
        <v>330.96341998863642</v>
      </c>
      <c r="J199" s="1">
        <f t="shared" si="25"/>
        <v>4.3323010368468896E-2</v>
      </c>
      <c r="K199" s="9">
        <f t="shared" si="26"/>
        <v>1.8765896881975191E-3</v>
      </c>
      <c r="L199" s="10">
        <f t="shared" si="23"/>
        <v>-3.3608671401452739E-12</v>
      </c>
      <c r="M199" s="1">
        <f t="shared" si="27"/>
        <v>-2.8787289651957515</v>
      </c>
      <c r="N199" s="1">
        <f t="shared" si="28"/>
        <v>195.06097993222059</v>
      </c>
      <c r="P199" s="1">
        <f t="shared" si="29"/>
        <v>-164.93902006777941</v>
      </c>
    </row>
    <row r="200" spans="8:16" x14ac:dyDescent="0.2">
      <c r="H200" s="1">
        <v>196</v>
      </c>
      <c r="I200" s="9">
        <f t="shared" si="24"/>
        <v>335.76080362451216</v>
      </c>
      <c r="J200" s="1">
        <f t="shared" si="25"/>
        <v>4.395098641792386E-2</v>
      </c>
      <c r="K200" s="9">
        <f t="shared" si="26"/>
        <v>1.931378275197182E-3</v>
      </c>
      <c r="L200" s="10">
        <f t="shared" si="23"/>
        <v>-2.9558577807620168E-12</v>
      </c>
      <c r="M200" s="1">
        <f t="shared" si="27"/>
        <v>-2.9356192782103743</v>
      </c>
      <c r="N200" s="1">
        <f t="shared" si="28"/>
        <v>191.80140510130451</v>
      </c>
      <c r="P200" s="1">
        <f t="shared" si="29"/>
        <v>-168.19859489869549</v>
      </c>
    </row>
    <row r="201" spans="8:16" x14ac:dyDescent="0.2">
      <c r="H201" s="1">
        <v>197</v>
      </c>
      <c r="I201" s="9">
        <f t="shared" si="24"/>
        <v>340.62772633437544</v>
      </c>
      <c r="J201" s="1">
        <f t="shared" si="25"/>
        <v>4.4588065110877852E-2</v>
      </c>
      <c r="K201" s="9">
        <f t="shared" si="26"/>
        <v>1.9877661951657683E-3</v>
      </c>
      <c r="L201" s="10">
        <f t="shared" si="23"/>
        <v>-2.5792701308091637E-12</v>
      </c>
      <c r="M201" s="1">
        <f t="shared" si="27"/>
        <v>-2.9928039074921515</v>
      </c>
      <c r="N201" s="1">
        <f t="shared" si="28"/>
        <v>188.52496719043847</v>
      </c>
      <c r="P201" s="1">
        <f t="shared" si="29"/>
        <v>-171.47503280956153</v>
      </c>
    </row>
    <row r="202" spans="8:16" x14ac:dyDescent="0.2">
      <c r="H202" s="1">
        <v>198</v>
      </c>
      <c r="I202" s="9">
        <f t="shared" si="24"/>
        <v>345.56519610157272</v>
      </c>
      <c r="J202" s="1">
        <f t="shared" si="25"/>
        <v>4.5234378392042383E-2</v>
      </c>
      <c r="K202" s="9">
        <f t="shared" si="26"/>
        <v>2.0458001185029583E-3</v>
      </c>
      <c r="L202" s="10">
        <f t="shared" si="23"/>
        <v>-2.1955770534987096E-12</v>
      </c>
      <c r="M202" s="1">
        <f t="shared" si="27"/>
        <v>-3.0502029571606162</v>
      </c>
      <c r="N202" s="1">
        <f t="shared" si="28"/>
        <v>185.23624389637365</v>
      </c>
      <c r="P202" s="1">
        <f t="shared" si="29"/>
        <v>-174.76375610362635</v>
      </c>
    </row>
    <row r="203" spans="8:16" x14ac:dyDescent="0.2">
      <c r="H203" s="1">
        <v>199</v>
      </c>
      <c r="I203" s="9">
        <f t="shared" si="24"/>
        <v>350.57423552037858</v>
      </c>
      <c r="J203" s="1">
        <f t="shared" si="25"/>
        <v>4.5890060118694967E-2</v>
      </c>
      <c r="K203" s="9">
        <f t="shared" si="26"/>
        <v>2.105528076574124E-3</v>
      </c>
      <c r="L203" s="10">
        <f t="shared" si="23"/>
        <v>-1.8118839761882555E-12</v>
      </c>
      <c r="M203" s="1">
        <f t="shared" si="27"/>
        <v>-3.1077346309137921</v>
      </c>
      <c r="N203" s="1">
        <f t="shared" si="28"/>
        <v>181.93992180199311</v>
      </c>
      <c r="P203" s="1">
        <f t="shared" si="29"/>
        <v>-178.06007819800689</v>
      </c>
    </row>
    <row r="204" spans="8:16" x14ac:dyDescent="0.2">
      <c r="H204" s="1">
        <v>200</v>
      </c>
      <c r="I204" s="9">
        <f t="shared" si="24"/>
        <v>355.65588200778473</v>
      </c>
      <c r="J204" s="1">
        <f t="shared" si="25"/>
        <v>4.655524608840228E-2</v>
      </c>
      <c r="K204" s="9">
        <f t="shared" si="26"/>
        <v>2.1669995013425748E-3</v>
      </c>
      <c r="L204" s="10">
        <f t="shared" si="23"/>
        <v>-1.4424017535930034E-12</v>
      </c>
      <c r="M204" s="1">
        <f t="shared" si="27"/>
        <v>-3.1653159460705398</v>
      </c>
      <c r="N204" s="1">
        <f t="shared" si="28"/>
        <v>178.64075546469877</v>
      </c>
      <c r="P204" s="1">
        <f t="shared" si="29"/>
        <v>178.64075546469877</v>
      </c>
    </row>
    <row r="205" spans="8:16" x14ac:dyDescent="0.2">
      <c r="H205" s="1">
        <v>201</v>
      </c>
      <c r="I205" s="9">
        <f t="shared" si="24"/>
        <v>360.81118801835743</v>
      </c>
      <c r="J205" s="1">
        <f t="shared" si="25"/>
        <v>4.7230074067144891E-2</v>
      </c>
      <c r="K205" s="9">
        <f t="shared" si="26"/>
        <v>2.230265266152622E-3</v>
      </c>
      <c r="L205" s="10">
        <f t="shared" si="23"/>
        <v>-1.0729195309977513E-12</v>
      </c>
      <c r="M205" s="1">
        <f t="shared" si="27"/>
        <v>-3.2228634741069735</v>
      </c>
      <c r="N205" s="1">
        <f t="shared" si="28"/>
        <v>175.34352498680036</v>
      </c>
      <c r="P205" s="1">
        <f t="shared" si="29"/>
        <v>175.34352498680036</v>
      </c>
    </row>
    <row r="206" spans="8:16" x14ac:dyDescent="0.2">
      <c r="H206" s="1">
        <v>202</v>
      </c>
      <c r="I206" s="9">
        <f t="shared" si="24"/>
        <v>366.04122126221137</v>
      </c>
      <c r="J206" s="1">
        <f t="shared" si="25"/>
        <v>4.7914683817849968E-2</v>
      </c>
      <c r="K206" s="9">
        <f t="shared" si="26"/>
        <v>2.2953777276967431E-3</v>
      </c>
      <c r="L206" s="10">
        <f t="shared" si="23"/>
        <v>-7.1764816311770119E-13</v>
      </c>
      <c r="M206" s="1">
        <f t="shared" si="27"/>
        <v>-3.2802940912215566</v>
      </c>
      <c r="N206" s="1">
        <f t="shared" si="28"/>
        <v>172.05299301130293</v>
      </c>
      <c r="P206" s="1">
        <f t="shared" si="29"/>
        <v>172.05299301130293</v>
      </c>
    </row>
    <row r="207" spans="8:16" x14ac:dyDescent="0.2">
      <c r="H207" s="1">
        <v>203</v>
      </c>
      <c r="I207" s="9">
        <f t="shared" si="24"/>
        <v>371.34706492614134</v>
      </c>
      <c r="J207" s="1">
        <f t="shared" si="25"/>
        <v>4.8609217129337398E-2</v>
      </c>
      <c r="K207" s="9">
        <f t="shared" si="26"/>
        <v>2.3623907692009666E-3</v>
      </c>
      <c r="L207" s="10">
        <f t="shared" si="23"/>
        <v>-3.836930773104541E-13</v>
      </c>
      <c r="M207" s="1">
        <f t="shared" si="27"/>
        <v>-3.3375257220423715</v>
      </c>
      <c r="N207" s="1">
        <f t="shared" si="28"/>
        <v>168.7738621106194</v>
      </c>
      <c r="P207" s="1">
        <f t="shared" si="29"/>
        <v>168.7738621106194</v>
      </c>
    </row>
    <row r="208" spans="8:16" x14ac:dyDescent="0.2">
      <c r="H208" s="1">
        <v>204</v>
      </c>
      <c r="I208" s="9">
        <f t="shared" si="24"/>
        <v>376.72981789796017</v>
      </c>
      <c r="J208" s="1">
        <f t="shared" si="25"/>
        <v>4.9313817845685511E-2</v>
      </c>
      <c r="K208" s="9">
        <f t="shared" si="26"/>
        <v>2.431359844863644E-3</v>
      </c>
      <c r="L208" s="10">
        <f t="shared" si="23"/>
        <v>0</v>
      </c>
      <c r="M208" s="1">
        <f t="shared" si="27"/>
        <v>-3.3944780598777937</v>
      </c>
      <c r="N208" s="1">
        <f t="shared" si="28"/>
        <v>165.51073351924649</v>
      </c>
      <c r="P208" s="1">
        <f t="shared" si="29"/>
        <v>165.51073351924649</v>
      </c>
    </row>
    <row r="209" spans="8:16" x14ac:dyDescent="0.2">
      <c r="H209" s="1">
        <v>205</v>
      </c>
      <c r="I209" s="9">
        <f t="shared" si="24"/>
        <v>382.19059499408814</v>
      </c>
      <c r="J209" s="1">
        <f t="shared" si="25"/>
        <v>5.0028631896022469E-2</v>
      </c>
      <c r="K209" s="9">
        <f t="shared" si="26"/>
        <v>2.5023420255837624E-3</v>
      </c>
      <c r="L209" s="10">
        <f t="shared" si="23"/>
        <v>2.6290081223123707E-13</v>
      </c>
      <c r="M209" s="1">
        <f t="shared" si="27"/>
        <v>-3.4510732478843944</v>
      </c>
      <c r="N209" s="1">
        <f t="shared" si="28"/>
        <v>162.26806810571884</v>
      </c>
      <c r="P209" s="1">
        <f t="shared" si="29"/>
        <v>162.26806810571884</v>
      </c>
    </row>
    <row r="210" spans="8:16" x14ac:dyDescent="0.2">
      <c r="H210" s="1">
        <v>206</v>
      </c>
      <c r="I210" s="9">
        <f t="shared" si="24"/>
        <v>387.73052719044165</v>
      </c>
      <c r="J210" s="1">
        <f t="shared" si="25"/>
        <v>5.0753807324749545E-2</v>
      </c>
      <c r="K210" s="9">
        <f t="shared" si="26"/>
        <v>2.5753960460159577E-3</v>
      </c>
      <c r="L210" s="10">
        <f t="shared" si="23"/>
        <v>5.6843418860808015E-13</v>
      </c>
      <c r="M210" s="1">
        <f t="shared" si="27"/>
        <v>-3.5072365071200959</v>
      </c>
      <c r="N210" s="1">
        <f t="shared" si="28"/>
        <v>159.050150387814</v>
      </c>
      <c r="P210" s="1">
        <f t="shared" si="29"/>
        <v>159.050150387814</v>
      </c>
    </row>
    <row r="211" spans="8:16" x14ac:dyDescent="0.2">
      <c r="H211" s="1">
        <v>207</v>
      </c>
      <c r="I211" s="9">
        <f t="shared" si="24"/>
        <v>393.3507618566677</v>
      </c>
      <c r="J211" s="1">
        <f t="shared" si="25"/>
        <v>5.148949432220231E-2</v>
      </c>
      <c r="K211" s="9">
        <f t="shared" si="26"/>
        <v>2.6505823529904631E-3</v>
      </c>
      <c r="L211" s="10">
        <f t="shared" si="23"/>
        <v>8.5265128291212022E-13</v>
      </c>
      <c r="M211" s="1">
        <f t="shared" si="27"/>
        <v>-3.562896699565941</v>
      </c>
      <c r="N211" s="1">
        <f t="shared" si="28"/>
        <v>155.86105627378114</v>
      </c>
      <c r="P211" s="1">
        <f t="shared" si="29"/>
        <v>155.86105627378114</v>
      </c>
    </row>
    <row r="212" spans="8:16" x14ac:dyDescent="0.2">
      <c r="H212" s="1">
        <v>208</v>
      </c>
      <c r="I212" s="9">
        <f t="shared" si="24"/>
        <v>399.05246299377609</v>
      </c>
      <c r="J212" s="1">
        <f t="shared" si="25"/>
        <v>5.2235845255756655E-2</v>
      </c>
      <c r="K212" s="9">
        <f t="shared" si="26"/>
        <v>2.7279631553373436E-3</v>
      </c>
      <c r="L212" s="10">
        <f t="shared" si="23"/>
        <v>1.1155520951433573E-12</v>
      </c>
      <c r="M212" s="1">
        <f t="shared" si="27"/>
        <v>-3.6179868166966154</v>
      </c>
      <c r="N212" s="1">
        <f t="shared" si="28"/>
        <v>152.70462506931213</v>
      </c>
      <c r="P212" s="1">
        <f t="shared" si="29"/>
        <v>152.70462506931213</v>
      </c>
    </row>
    <row r="213" spans="8:16" x14ac:dyDescent="0.2">
      <c r="H213" s="1">
        <v>209</v>
      </c>
      <c r="I213" s="9">
        <f t="shared" si="24"/>
        <v>404.8368114752123</v>
      </c>
      <c r="J213" s="1">
        <f t="shared" si="25"/>
        <v>5.2993014701385129E-2</v>
      </c>
      <c r="K213" s="9">
        <f t="shared" si="26"/>
        <v>2.8076024751553757E-3</v>
      </c>
      <c r="L213" s="10">
        <f t="shared" si="23"/>
        <v>1.3784529073745944E-12</v>
      </c>
      <c r="M213" s="1">
        <f t="shared" si="27"/>
        <v>-3.6724443869183832</v>
      </c>
      <c r="N213" s="1">
        <f t="shared" si="28"/>
        <v>149.58443613306753</v>
      </c>
      <c r="P213" s="1">
        <f t="shared" si="29"/>
        <v>149.58443613306753</v>
      </c>
    </row>
    <row r="214" spans="8:16" x14ac:dyDescent="0.2">
      <c r="H214" s="1">
        <v>210</v>
      </c>
      <c r="I214" s="9">
        <f t="shared" si="24"/>
        <v>410.7050052914293</v>
      </c>
      <c r="J214" s="1">
        <f t="shared" si="25"/>
        <v>5.3761159475671311E-2</v>
      </c>
      <c r="K214" s="9">
        <f t="shared" si="26"/>
        <v>2.8895662005672608E-3</v>
      </c>
      <c r="L214" s="10">
        <f t="shared" si="23"/>
        <v>1.6058265828178264E-12</v>
      </c>
      <c r="M214" s="1">
        <f t="shared" si="27"/>
        <v>-3.726211798007911</v>
      </c>
      <c r="N214" s="1">
        <f t="shared" si="28"/>
        <v>146.50379040229268</v>
      </c>
      <c r="P214" s="1">
        <f t="shared" si="29"/>
        <v>146.50379040229268</v>
      </c>
    </row>
    <row r="215" spans="8:16" x14ac:dyDescent="0.2">
      <c r="H215" s="1">
        <v>211</v>
      </c>
      <c r="I215" s="9">
        <f t="shared" si="24"/>
        <v>416.65825979799996</v>
      </c>
      <c r="J215" s="1">
        <f t="shared" si="25"/>
        <v>5.4540438668287672E-2</v>
      </c>
      <c r="K215" s="9">
        <f t="shared" si="26"/>
        <v>2.9739221400038119E-3</v>
      </c>
      <c r="L215" s="10">
        <f t="shared" si="23"/>
        <v>1.8189894035458565E-12</v>
      </c>
      <c r="M215" s="1">
        <f t="shared" si="27"/>
        <v>-3.7792365334385121</v>
      </c>
      <c r="N215" s="1">
        <f t="shared" si="28"/>
        <v>143.46569685232146</v>
      </c>
      <c r="P215" s="1">
        <f t="shared" si="29"/>
        <v>143.46569685232146</v>
      </c>
    </row>
    <row r="216" spans="8:16" x14ac:dyDescent="0.2">
      <c r="H216" s="1">
        <v>212</v>
      </c>
      <c r="I216" s="9">
        <f t="shared" si="24"/>
        <v>422.69780796732948</v>
      </c>
      <c r="J216" s="1">
        <f t="shared" si="25"/>
        <v>5.533101367494464E-2</v>
      </c>
      <c r="K216" s="9">
        <f t="shared" si="26"/>
        <v>3.0607400780612048E-3</v>
      </c>
      <c r="L216" s="10">
        <f t="shared" si="23"/>
        <v>2.0179413695586845E-12</v>
      </c>
      <c r="M216" s="1">
        <f t="shared" si="27"/>
        <v>-3.8314713240358103</v>
      </c>
      <c r="N216" s="1">
        <f t="shared" si="28"/>
        <v>140.47286380734661</v>
      </c>
      <c r="P216" s="1">
        <f t="shared" si="29"/>
        <v>140.47286380734661</v>
      </c>
    </row>
    <row r="217" spans="8:16" x14ac:dyDescent="0.2">
      <c r="H217" s="1">
        <v>213</v>
      </c>
      <c r="I217" s="9">
        <f t="shared" si="24"/>
        <v>428.82490064401475</v>
      </c>
      <c r="J217" s="1">
        <f t="shared" si="25"/>
        <v>5.6133048230817072E-2</v>
      </c>
      <c r="K217" s="9">
        <f t="shared" si="26"/>
        <v>3.1500918329764121E-3</v>
      </c>
      <c r="L217" s="10">
        <f t="shared" si="23"/>
        <v>2.2097879082139116E-12</v>
      </c>
      <c r="M217" s="1">
        <f t="shared" si="27"/>
        <v>-3.8828742186645422</v>
      </c>
      <c r="N217" s="1">
        <f t="shared" si="28"/>
        <v>137.52769489036459</v>
      </c>
      <c r="P217" s="1">
        <f t="shared" si="29"/>
        <v>137.52769489036459</v>
      </c>
    </row>
    <row r="218" spans="8:16" x14ac:dyDescent="0.2">
      <c r="H218" s="1">
        <v>214</v>
      </c>
      <c r="I218" s="9">
        <f t="shared" si="24"/>
        <v>435.04080680390462</v>
      </c>
      <c r="J218" s="1">
        <f t="shared" si="25"/>
        <v>5.6946708444455131E-2</v>
      </c>
      <c r="K218" s="9">
        <f t="shared" si="26"/>
        <v>3.2420513157673568E-3</v>
      </c>
      <c r="L218" s="10">
        <f t="shared" si="23"/>
        <v>2.3732127374387346E-12</v>
      </c>
      <c r="M218" s="1">
        <f t="shared" si="27"/>
        <v>-3.9334085795323852</v>
      </c>
      <c r="N218" s="1">
        <f t="shared" si="28"/>
        <v>134.63228929224613</v>
      </c>
      <c r="P218" s="1">
        <f t="shared" si="29"/>
        <v>134.63228929224613</v>
      </c>
    </row>
    <row r="219" spans="8:16" x14ac:dyDescent="0.2">
      <c r="H219" s="1">
        <v>215</v>
      </c>
      <c r="I219" s="9">
        <f t="shared" si="24"/>
        <v>441.3468138169182</v>
      </c>
      <c r="J219" s="1">
        <f t="shared" si="25"/>
        <v>5.7772162832187189E-2</v>
      </c>
      <c r="K219" s="9">
        <f t="shared" si="26"/>
        <v>3.3366945910856221E-3</v>
      </c>
      <c r="L219" s="10">
        <f t="shared" si="23"/>
        <v>2.5295321393059567E-12</v>
      </c>
      <c r="M219" s="1">
        <f t="shared" si="27"/>
        <v>-3.9830430091701969</v>
      </c>
      <c r="N219" s="1">
        <f t="shared" si="28"/>
        <v>131.78844595546047</v>
      </c>
      <c r="P219" s="1">
        <f t="shared" si="29"/>
        <v>131.78844595546047</v>
      </c>
    </row>
    <row r="220" spans="8:16" x14ac:dyDescent="0.2">
      <c r="H220" s="1">
        <v>216</v>
      </c>
      <c r="I220" s="9">
        <f t="shared" si="24"/>
        <v>447.74422771366807</v>
      </c>
      <c r="J220" s="1">
        <f t="shared" si="25"/>
        <v>5.860958235302062E-2</v>
      </c>
      <c r="K220" s="9">
        <f t="shared" si="26"/>
        <v>3.4340999398307626E-3</v>
      </c>
      <c r="L220" s="10">
        <f t="shared" si="23"/>
        <v>2.6645352591003757E-12</v>
      </c>
      <c r="M220" s="1">
        <f t="shared" si="27"/>
        <v>-4.0317512171873808</v>
      </c>
      <c r="N220" s="1">
        <f t="shared" si="28"/>
        <v>128.99767120843055</v>
      </c>
      <c r="P220" s="1">
        <f t="shared" si="29"/>
        <v>128.99767120843055</v>
      </c>
    </row>
    <row r="221" spans="8:16" x14ac:dyDescent="0.2">
      <c r="H221" s="1">
        <v>217</v>
      </c>
      <c r="I221" s="9">
        <f t="shared" si="24"/>
        <v>454.23437345595323</v>
      </c>
      <c r="J221" s="1">
        <f t="shared" si="25"/>
        <v>5.9459140444049381E-2</v>
      </c>
      <c r="K221" s="9">
        <f t="shared" si="26"/>
        <v>3.5343479235769139E-3</v>
      </c>
      <c r="L221" s="10">
        <f t="shared" si="23"/>
        <v>2.7782220968219917E-12</v>
      </c>
      <c r="M221" s="1">
        <f t="shared" si="27"/>
        <v>-4.079511835531493</v>
      </c>
      <c r="N221" s="1">
        <f t="shared" si="28"/>
        <v>126.26118935037783</v>
      </c>
      <c r="P221" s="1">
        <f t="shared" si="29"/>
        <v>126.26118935037783</v>
      </c>
    </row>
    <row r="222" spans="8:16" x14ac:dyDescent="0.2">
      <c r="H222" s="1">
        <v>218</v>
      </c>
      <c r="I222" s="9">
        <f t="shared" si="24"/>
        <v>460.81859521116928</v>
      </c>
      <c r="J222" s="1">
        <f t="shared" si="25"/>
        <v>6.0321013056374086E-2</v>
      </c>
      <c r="K222" s="9">
        <f t="shared" si="26"/>
        <v>3.637521450863497E-3</v>
      </c>
      <c r="L222" s="10">
        <f t="shared" si="23"/>
        <v>2.8848035071860068E-12</v>
      </c>
      <c r="M222" s="1">
        <f t="shared" si="27"/>
        <v>-4.1263081912247248</v>
      </c>
      <c r="N222" s="1">
        <f t="shared" si="28"/>
        <v>123.57995567256265</v>
      </c>
      <c r="P222" s="1">
        <f t="shared" si="29"/>
        <v>123.57995567256265</v>
      </c>
    </row>
    <row r="223" spans="8:16" x14ac:dyDescent="0.2">
      <c r="H223" s="1">
        <v>219</v>
      </c>
      <c r="I223" s="9">
        <f t="shared" si="24"/>
        <v>467.49825663069777</v>
      </c>
      <c r="J223" s="1">
        <f t="shared" si="25"/>
        <v>6.1195378691543158E-2</v>
      </c>
      <c r="K223" s="9">
        <f t="shared" si="26"/>
        <v>3.743705845403567E-3</v>
      </c>
      <c r="L223" s="10">
        <f t="shared" si="23"/>
        <v>2.9842794901924208E-12</v>
      </c>
      <c r="M223" s="1">
        <f t="shared" si="27"/>
        <v>-4.172128045461827</v>
      </c>
      <c r="N223" s="1">
        <f t="shared" si="28"/>
        <v>120.95467140687205</v>
      </c>
      <c r="P223" s="1">
        <f t="shared" si="29"/>
        <v>120.95467140687205</v>
      </c>
    </row>
    <row r="224" spans="8:16" x14ac:dyDescent="0.2">
      <c r="H224" s="1">
        <v>220</v>
      </c>
      <c r="I224" s="9">
        <f t="shared" si="24"/>
        <v>474.2747411323312</v>
      </c>
      <c r="J224" s="1">
        <f t="shared" si="25"/>
        <v>6.2082418438522191E-2</v>
      </c>
      <c r="K224" s="9">
        <f t="shared" si="26"/>
        <v>3.8529889162646682E-3</v>
      </c>
      <c r="L224" s="10">
        <f t="shared" si="23"/>
        <v>3.0553337637684308E-12</v>
      </c>
      <c r="M224" s="1">
        <f t="shared" si="27"/>
        <v>-4.216963307588939</v>
      </c>
      <c r="N224" s="1">
        <f t="shared" si="28"/>
        <v>118.38580011362581</v>
      </c>
      <c r="P224" s="1">
        <f t="shared" si="29"/>
        <v>118.38580011362581</v>
      </c>
    </row>
    <row r="225" spans="8:16" x14ac:dyDescent="0.2">
      <c r="H225" s="1">
        <v>221</v>
      </c>
      <c r="I225" s="9">
        <f t="shared" si="24"/>
        <v>481.14945218679043</v>
      </c>
      <c r="J225" s="1">
        <f t="shared" si="25"/>
        <v>6.2982316011198927E-2</v>
      </c>
      <c r="K225" s="9">
        <f t="shared" si="26"/>
        <v>3.9654610300786401E-3</v>
      </c>
      <c r="L225" s="10">
        <f t="shared" si="23"/>
        <v>3.1121771826292388E-12</v>
      </c>
      <c r="M225" s="1">
        <f t="shared" si="27"/>
        <v>-4.2608097319048532</v>
      </c>
      <c r="N225" s="1">
        <f t="shared" si="28"/>
        <v>115.87358505358412</v>
      </c>
      <c r="P225" s="1">
        <f t="shared" si="29"/>
        <v>115.87358505358412</v>
      </c>
    </row>
    <row r="226" spans="8:16" x14ac:dyDescent="0.2">
      <c r="H226" s="1">
        <v>222</v>
      </c>
      <c r="I226" s="9">
        <f t="shared" si="24"/>
        <v>488.12381360839606</v>
      </c>
      <c r="J226" s="1">
        <f t="shared" si="25"/>
        <v>6.3895257786432111E-2</v>
      </c>
      <c r="K226" s="9">
        <f t="shared" si="26"/>
        <v>4.0812151853384685E-3</v>
      </c>
      <c r="L226" s="10">
        <f t="shared" si="23"/>
        <v>3.1832314562052488E-12</v>
      </c>
      <c r="M226" s="1">
        <f t="shared" si="27"/>
        <v>-4.3036666044897824</v>
      </c>
      <c r="N226" s="1">
        <f t="shared" si="28"/>
        <v>113.41806713133775</v>
      </c>
      <c r="P226" s="1">
        <f t="shared" si="29"/>
        <v>113.41806713133775</v>
      </c>
    </row>
    <row r="227" spans="8:16" x14ac:dyDescent="0.2">
      <c r="H227" s="1">
        <v>223</v>
      </c>
      <c r="I227" s="9">
        <f t="shared" si="24"/>
        <v>495.19926984995493</v>
      </c>
      <c r="J227" s="1">
        <f t="shared" si="25"/>
        <v>6.4821432842652002E-2</v>
      </c>
      <c r="K227" s="9">
        <f t="shared" si="26"/>
        <v>4.2003470888418498E-3</v>
      </c>
      <c r="L227" s="10">
        <f t="shared" si="23"/>
        <v>3.2258640203508548E-12</v>
      </c>
      <c r="M227" s="1">
        <f t="shared" si="27"/>
        <v>-4.345536426436226</v>
      </c>
      <c r="N227" s="1">
        <f t="shared" si="28"/>
        <v>111.01910304484232</v>
      </c>
      <c r="P227" s="1">
        <f t="shared" si="29"/>
        <v>111.01910304484232</v>
      </c>
    </row>
    <row r="228" spans="8:16" x14ac:dyDescent="0.2">
      <c r="H228" s="1">
        <v>224</v>
      </c>
      <c r="I228" s="9">
        <f t="shared" si="24"/>
        <v>502.377286301916</v>
      </c>
      <c r="J228" s="1">
        <f t="shared" si="25"/>
        <v>6.5761032999019808E-2</v>
      </c>
      <c r="K228" s="9">
        <f t="shared" si="26"/>
        <v>4.3229552343426909E-3</v>
      </c>
      <c r="L228" s="10">
        <f t="shared" si="23"/>
        <v>3.2613911571388599E-12</v>
      </c>
      <c r="M228" s="1">
        <f t="shared" si="27"/>
        <v>-4.3864245989750463</v>
      </c>
      <c r="N228" s="1">
        <f t="shared" si="28"/>
        <v>108.6763833263652</v>
      </c>
      <c r="P228" s="1">
        <f t="shared" si="29"/>
        <v>108.6763833263652</v>
      </c>
    </row>
    <row r="229" spans="8:16" x14ac:dyDescent="0.2">
      <c r="H229" s="1">
        <v>225</v>
      </c>
      <c r="I229" s="9">
        <f t="shared" si="24"/>
        <v>509.65934959586946</v>
      </c>
      <c r="J229" s="1">
        <f t="shared" si="25"/>
        <v>6.6714252855155656E-2</v>
      </c>
      <c r="K229" s="9">
        <f t="shared" si="26"/>
        <v>4.449140983473784E-3</v>
      </c>
      <c r="L229" s="10">
        <f t="shared" si="23"/>
        <v>3.2756020118540619E-12</v>
      </c>
      <c r="M229" s="1">
        <f t="shared" si="27"/>
        <v>-4.42633911510171</v>
      </c>
      <c r="N229" s="1">
        <f t="shared" si="28"/>
        <v>106.38945001100052</v>
      </c>
      <c r="P229" s="1">
        <f t="shared" si="29"/>
        <v>106.38945001100052</v>
      </c>
    </row>
    <row r="230" spans="8:16" x14ac:dyDescent="0.2">
      <c r="H230" s="1">
        <v>226</v>
      </c>
      <c r="I230" s="9">
        <f t="shared" si="24"/>
        <v>517.0469679124385</v>
      </c>
      <c r="J230" s="1">
        <f t="shared" si="25"/>
        <v>6.7681289831441435E-2</v>
      </c>
      <c r="K230" s="9">
        <f t="shared" si="26"/>
        <v>4.5790086490052426E-3</v>
      </c>
      <c r="L230" s="10">
        <f t="shared" si="23"/>
        <v>3.2898128665692639E-12</v>
      </c>
      <c r="M230" s="1">
        <f t="shared" si="27"/>
        <v>-4.4652902614475281</v>
      </c>
      <c r="N230" s="1">
        <f t="shared" si="28"/>
        <v>104.15771371818872</v>
      </c>
      <c r="P230" s="1">
        <f t="shared" si="29"/>
        <v>104.15771371818872</v>
      </c>
    </row>
    <row r="231" spans="8:16" x14ac:dyDescent="0.2">
      <c r="H231" s="1">
        <v>227</v>
      </c>
      <c r="I231" s="9">
        <f t="shared" si="24"/>
        <v>524.54167129363816</v>
      </c>
      <c r="J231" s="1">
        <f t="shared" si="25"/>
        <v>6.8662344209908577E-2</v>
      </c>
      <c r="K231" s="9">
        <f t="shared" si="26"/>
        <v>4.7126655805054853E-3</v>
      </c>
      <c r="L231" s="10">
        <f t="shared" si="23"/>
        <v>3.2969182939268649E-12</v>
      </c>
      <c r="M231" s="1">
        <f t="shared" si="27"/>
        <v>-4.503290333331015</v>
      </c>
      <c r="N231" s="1">
        <f t="shared" si="28"/>
        <v>101.98046997807114</v>
      </c>
      <c r="P231" s="1">
        <f t="shared" si="29"/>
        <v>101.98046997807114</v>
      </c>
    </row>
    <row r="232" spans="8:16" x14ac:dyDescent="0.2">
      <c r="H232" s="1">
        <v>228</v>
      </c>
      <c r="I232" s="9">
        <f t="shared" si="24"/>
        <v>532.14501195976231</v>
      </c>
      <c r="J232" s="1">
        <f t="shared" si="25"/>
        <v>6.9657619175718416E-2</v>
      </c>
      <c r="K232" s="9">
        <f t="shared" si="26"/>
        <v>4.8502222524731357E-3</v>
      </c>
      <c r="L232" s="10">
        <f t="shared" si="23"/>
        <v>3.2827074392116629E-12</v>
      </c>
      <c r="M232" s="1">
        <f t="shared" si="27"/>
        <v>-4.5403533651835541</v>
      </c>
      <c r="N232" s="1">
        <f t="shared" si="28"/>
        <v>99.856914676961708</v>
      </c>
      <c r="P232" s="1">
        <f t="shared" si="29"/>
        <v>99.856914676961708</v>
      </c>
    </row>
    <row r="233" spans="8:16" x14ac:dyDescent="0.2">
      <c r="H233" s="1">
        <v>229</v>
      </c>
      <c r="I233" s="9">
        <f t="shared" si="24"/>
        <v>539.85856463085884</v>
      </c>
      <c r="J233" s="1">
        <f t="shared" si="25"/>
        <v>7.0667320859243196E-2</v>
      </c>
      <c r="K233" s="9">
        <f t="shared" si="26"/>
        <v>4.9917923550101152E-3</v>
      </c>
      <c r="L233" s="10">
        <f t="shared" si="23"/>
        <v>3.2898128665692639E-12</v>
      </c>
      <c r="M233" s="1">
        <f t="shared" si="27"/>
        <v>-4.5764948778840182</v>
      </c>
      <c r="N233" s="1">
        <f t="shared" si="28"/>
        <v>97.786158534006688</v>
      </c>
      <c r="P233" s="1">
        <f t="shared" si="29"/>
        <v>97.786158534006688</v>
      </c>
    </row>
    <row r="234" spans="8:16" x14ac:dyDescent="0.2">
      <c r="H234" s="1">
        <v>230</v>
      </c>
      <c r="I234" s="9">
        <f t="shared" si="24"/>
        <v>547.68392685287256</v>
      </c>
      <c r="J234" s="1">
        <f t="shared" si="25"/>
        <v>7.1691658378758086E-2</v>
      </c>
      <c r="K234" s="9">
        <f t="shared" si="26"/>
        <v>5.1374928871084453E-3</v>
      </c>
      <c r="L234" s="10">
        <f t="shared" si="23"/>
        <v>3.2684965844964609E-12</v>
      </c>
      <c r="M234" s="1">
        <f t="shared" si="27"/>
        <v>-4.6117316439601002</v>
      </c>
      <c r="N234" s="1">
        <f t="shared" si="28"/>
        <v>95.767240554157411</v>
      </c>
      <c r="P234" s="1">
        <f t="shared" si="29"/>
        <v>95.767240554157411</v>
      </c>
    </row>
    <row r="235" spans="8:16" x14ac:dyDescent="0.2">
      <c r="H235" s="1">
        <v>231</v>
      </c>
      <c r="I235" s="9">
        <f t="shared" si="24"/>
        <v>555.6227193285074</v>
      </c>
      <c r="J235" s="1">
        <f t="shared" si="25"/>
        <v>7.2730843883750937E-2</v>
      </c>
      <c r="K235" s="9">
        <f t="shared" si="26"/>
        <v>5.2874442526247914E-3</v>
      </c>
      <c r="L235" s="10">
        <f t="shared" si="23"/>
        <v>3.2613911571388599E-12</v>
      </c>
      <c r="M235" s="1">
        <f t="shared" si="27"/>
        <v>-4.6460814711237157</v>
      </c>
      <c r="N235" s="1">
        <f t="shared" si="28"/>
        <v>93.799140430678449</v>
      </c>
      <c r="P235" s="1">
        <f t="shared" si="29"/>
        <v>93.799140430678449</v>
      </c>
    </row>
    <row r="236" spans="8:16" x14ac:dyDescent="0.2">
      <c r="H236" s="1">
        <v>232</v>
      </c>
      <c r="I236" s="9">
        <f t="shared" si="24"/>
        <v>563.67658625289096</v>
      </c>
      <c r="J236" s="1">
        <f t="shared" si="25"/>
        <v>7.3785092598860652E-2</v>
      </c>
      <c r="K236" s="9">
        <f t="shared" si="26"/>
        <v>5.4417703590193111E-3</v>
      </c>
      <c r="L236" s="10">
        <f t="shared" si="23"/>
        <v>3.2258640203508548E-12</v>
      </c>
      <c r="M236" s="1">
        <f t="shared" si="27"/>
        <v>-4.6795630041993643</v>
      </c>
      <c r="N236" s="1">
        <f t="shared" si="28"/>
        <v>91.880789893816086</v>
      </c>
      <c r="P236" s="1">
        <f t="shared" si="29"/>
        <v>91.880789893816086</v>
      </c>
    </row>
    <row r="237" spans="8:16" x14ac:dyDescent="0.2">
      <c r="H237" s="1">
        <v>233</v>
      </c>
      <c r="I237" s="9">
        <f t="shared" si="24"/>
        <v>571.84719565410148</v>
      </c>
      <c r="J237" s="1">
        <f t="shared" si="25"/>
        <v>7.4854622868452098E-2</v>
      </c>
      <c r="K237" s="9">
        <f t="shared" si="26"/>
        <v>5.6005987189371659E-3</v>
      </c>
      <c r="L237" s="10">
        <f t="shared" si="23"/>
        <v>3.1974423109204508E-12</v>
      </c>
      <c r="M237" s="1">
        <f t="shared" si="27"/>
        <v>-4.7121955451735458</v>
      </c>
      <c r="N237" s="1">
        <f t="shared" si="28"/>
        <v>90.011083021207753</v>
      </c>
      <c r="P237" s="1">
        <f t="shared" si="29"/>
        <v>90.011083021207753</v>
      </c>
    </row>
    <row r="238" spans="8:16" x14ac:dyDescent="0.2">
      <c r="H238" s="1">
        <v>234</v>
      </c>
      <c r="I238" s="9">
        <f t="shared" si="24"/>
        <v>580.13623973863093</v>
      </c>
      <c r="J238" s="1">
        <f t="shared" si="25"/>
        <v>7.5939656201837083E-2</v>
      </c>
      <c r="K238" s="9">
        <f t="shared" si="26"/>
        <v>5.7640605547132637E-3</v>
      </c>
      <c r="L238" s="10">
        <f t="shared" si="23"/>
        <v>3.1619151741324458E-12</v>
      </c>
      <c r="M238" s="1">
        <f t="shared" si="27"/>
        <v>-4.7439988908312642</v>
      </c>
      <c r="N238" s="1">
        <f t="shared" si="28"/>
        <v>88.188885540624767</v>
      </c>
      <c r="P238" s="1">
        <f t="shared" si="29"/>
        <v>88.188885540624767</v>
      </c>
    </row>
    <row r="239" spans="8:16" x14ac:dyDescent="0.2">
      <c r="H239" s="1">
        <v>235</v>
      </c>
      <c r="I239" s="9">
        <f t="shared" si="24"/>
        <v>588.54543524185647</v>
      </c>
      <c r="J239" s="1">
        <f t="shared" si="25"/>
        <v>7.7040417319150983E-2</v>
      </c>
      <c r="K239" s="9">
        <f t="shared" si="26"/>
        <v>5.9322909058831513E-3</v>
      </c>
      <c r="L239" s="10">
        <f t="shared" si="23"/>
        <v>3.1263880373444408E-12</v>
      </c>
      <c r="M239" s="1">
        <f t="shared" si="27"/>
        <v>-4.774993187248441</v>
      </c>
      <c r="N239" s="1">
        <f t="shared" si="28"/>
        <v>86.413043166943112</v>
      </c>
      <c r="P239" s="1">
        <f t="shared" si="29"/>
        <v>86.413043166943112</v>
      </c>
    </row>
    <row r="240" spans="8:16" x14ac:dyDescent="0.2">
      <c r="H240" s="1">
        <v>236</v>
      </c>
      <c r="I240" s="9">
        <f t="shared" si="24"/>
        <v>597.07652378359228</v>
      </c>
      <c r="J240" s="1">
        <f t="shared" si="25"/>
        <v>7.8157134197894371E-2</v>
      </c>
      <c r="K240" s="9">
        <f t="shared" si="26"/>
        <v>6.105428739785086E-3</v>
      </c>
      <c r="L240" s="10">
        <f t="shared" si="23"/>
        <v>3.0979663279140368E-12</v>
      </c>
      <c r="M240" s="1">
        <f t="shared" si="27"/>
        <v>-4.8051988002641082</v>
      </c>
      <c r="N240" s="1">
        <f t="shared" si="28"/>
        <v>84.68238902353994</v>
      </c>
      <c r="P240" s="1">
        <f t="shared" si="29"/>
        <v>84.68238902353994</v>
      </c>
    </row>
    <row r="241" spans="8:16" x14ac:dyDescent="0.2">
      <c r="H241" s="1">
        <v>237</v>
      </c>
      <c r="I241" s="9">
        <f t="shared" si="24"/>
        <v>605.73127222879282</v>
      </c>
      <c r="J241" s="1">
        <f t="shared" si="25"/>
        <v>7.929003812014894E-2</v>
      </c>
      <c r="K241" s="9">
        <f t="shared" si="26"/>
        <v>6.2836170653406635E-3</v>
      </c>
      <c r="L241" s="10">
        <f t="shared" si="23"/>
        <v>3.0411229090532288E-12</v>
      </c>
      <c r="M241" s="1">
        <f t="shared" si="27"/>
        <v>-4.8346362009589408</v>
      </c>
      <c r="N241" s="1">
        <f t="shared" si="28"/>
        <v>82.995750203890566</v>
      </c>
      <c r="P241" s="1">
        <f t="shared" si="29"/>
        <v>82.995750203890566</v>
      </c>
    </row>
    <row r="242" spans="8:16" x14ac:dyDescent="0.2">
      <c r="H242" s="1">
        <v>238</v>
      </c>
      <c r="I242" s="9">
        <f t="shared" si="24"/>
        <v>614.51147305348957</v>
      </c>
      <c r="J242" s="1">
        <f t="shared" si="25"/>
        <v>8.0439363720478538E-2</v>
      </c>
      <c r="K242" s="9">
        <f t="shared" si="26"/>
        <v>6.467003050103939E-3</v>
      </c>
      <c r="L242" s="10">
        <f t="shared" si="23"/>
        <v>2.9984903449076228E-12</v>
      </c>
      <c r="M242" s="1">
        <f t="shared" si="27"/>
        <v>-4.8633258651085569</v>
      </c>
      <c r="N242" s="1">
        <f t="shared" si="28"/>
        <v>81.351953532469793</v>
      </c>
      <c r="P242" s="1">
        <f t="shared" si="29"/>
        <v>81.351953532469793</v>
      </c>
    </row>
    <row r="243" spans="8:16" x14ac:dyDescent="0.2">
      <c r="H243" s="1">
        <v>239</v>
      </c>
      <c r="I243" s="9">
        <f t="shared" si="24"/>
        <v>623.41894471602518</v>
      </c>
      <c r="J243" s="1">
        <f t="shared" si="25"/>
        <v>8.1605349034523586E-2</v>
      </c>
      <c r="K243" s="9">
        <f t="shared" si="26"/>
        <v>6.6557381406710516E-3</v>
      </c>
      <c r="L243" s="10">
        <f t="shared" si="23"/>
        <v>2.9487523534044158E-12</v>
      </c>
      <c r="M243" s="1">
        <f t="shared" si="27"/>
        <v>-4.8912881855524386</v>
      </c>
      <c r="N243" s="1">
        <f t="shared" si="28"/>
        <v>79.749830585642997</v>
      </c>
      <c r="P243" s="1">
        <f t="shared" si="29"/>
        <v>79.749830585642997</v>
      </c>
    </row>
    <row r="244" spans="8:16" x14ac:dyDescent="0.2">
      <c r="H244" s="1">
        <v>240</v>
      </c>
      <c r="I244" s="9">
        <f t="shared" si="24"/>
        <v>632.45553203367604</v>
      </c>
      <c r="J244" s="1">
        <f t="shared" si="25"/>
        <v>8.2788235548300865E-2</v>
      </c>
      <c r="K244" s="9">
        <f t="shared" si="26"/>
        <v>6.8499781865453864E-3</v>
      </c>
      <c r="L244" s="10">
        <f t="shared" si="23"/>
        <v>2.9061197892588098E-12</v>
      </c>
      <c r="M244" s="1">
        <f t="shared" si="27"/>
        <v>-4.9185433964189267</v>
      </c>
      <c r="N244" s="1">
        <f t="shared" si="28"/>
        <v>78.188222033254135</v>
      </c>
      <c r="P244" s="1">
        <f t="shared" si="29"/>
        <v>78.188222033254135</v>
      </c>
    </row>
    <row r="245" spans="8:16" x14ac:dyDescent="0.2">
      <c r="H245" s="1">
        <v>241</v>
      </c>
      <c r="I245" s="9">
        <f t="shared" si="24"/>
        <v>641.62310656472766</v>
      </c>
      <c r="J245" s="1">
        <f t="shared" si="25"/>
        <v>8.3988268248217049E-2</v>
      </c>
      <c r="K245" s="9">
        <f t="shared" si="26"/>
        <v>7.0498835675552891E-3</v>
      </c>
      <c r="L245" s="10">
        <f t="shared" si="23"/>
        <v>2.8492763703980017E-12</v>
      </c>
      <c r="M245" s="1">
        <f t="shared" si="27"/>
        <v>-4.9451115081656329</v>
      </c>
      <c r="N245" s="1">
        <f t="shared" si="28"/>
        <v>76.665981360535909</v>
      </c>
      <c r="P245" s="1">
        <f t="shared" si="29"/>
        <v>76.665981360535909</v>
      </c>
    </row>
    <row r="246" spans="8:16" x14ac:dyDescent="0.2">
      <c r="H246" s="1">
        <v>242</v>
      </c>
      <c r="I246" s="9">
        <f t="shared" si="24"/>
        <v>650.92356699609184</v>
      </c>
      <c r="J246" s="1">
        <f t="shared" si="25"/>
        <v>8.5205695671807732E-2</v>
      </c>
      <c r="K246" s="9">
        <f t="shared" si="26"/>
        <v>7.2556193249245105E-3</v>
      </c>
      <c r="L246" s="10">
        <f t="shared" si="23"/>
        <v>2.7924329515371937E-12</v>
      </c>
      <c r="M246" s="1">
        <f t="shared" si="27"/>
        <v>-4.9710122524282454</v>
      </c>
      <c r="N246" s="1">
        <f t="shared" si="28"/>
        <v>75.181978028040533</v>
      </c>
      <c r="P246" s="1">
        <f t="shared" si="29"/>
        <v>75.181978028040533</v>
      </c>
    </row>
    <row r="247" spans="8:16" x14ac:dyDescent="0.2">
      <c r="H247" s="1">
        <v>243</v>
      </c>
      <c r="I247" s="9">
        <f t="shared" si="24"/>
        <v>660.35883953654434</v>
      </c>
      <c r="J247" s="1">
        <f t="shared" si="25"/>
        <v>8.644076995921203E-2</v>
      </c>
      <c r="K247" s="9">
        <f t="shared" si="26"/>
        <v>7.4673552960979259E-3</v>
      </c>
      <c r="L247" s="10">
        <f t="shared" si="23"/>
        <v>2.7498003873915877E-12</v>
      </c>
      <c r="M247" s="1">
        <f t="shared" si="27"/>
        <v>-4.9962650357162754</v>
      </c>
      <c r="N247" s="1">
        <f t="shared" si="28"/>
        <v>73.735100124677899</v>
      </c>
      <c r="P247" s="1">
        <f t="shared" si="29"/>
        <v>73.735100124677899</v>
      </c>
    </row>
    <row r="248" spans="8:16" x14ac:dyDescent="0.2">
      <c r="H248" s="1">
        <v>244</v>
      </c>
      <c r="I248" s="9">
        <f t="shared" si="24"/>
        <v>669.93087831565526</v>
      </c>
      <c r="J248" s="1">
        <f t="shared" si="25"/>
        <v>8.7693746905392514E-2</v>
      </c>
      <c r="K248" s="9">
        <f t="shared" si="26"/>
        <v>7.6852662534278113E-3</v>
      </c>
      <c r="L248" s="10">
        <f t="shared" si="23"/>
        <v>2.7000623958883807E-12</v>
      </c>
      <c r="M248" s="1">
        <f t="shared" si="27"/>
        <v>-5.0208889010474866</v>
      </c>
      <c r="N248" s="1">
        <f t="shared" si="28"/>
        <v>72.32425656590101</v>
      </c>
      <c r="P248" s="1">
        <f t="shared" si="29"/>
        <v>72.32425656590101</v>
      </c>
    </row>
    <row r="249" spans="8:16" x14ac:dyDescent="0.2">
      <c r="H249" s="1">
        <v>245</v>
      </c>
      <c r="I249" s="9">
        <f t="shared" si="24"/>
        <v>679.64166578851223</v>
      </c>
      <c r="J249" s="1">
        <f t="shared" si="25"/>
        <v>8.8964886013113323E-2</v>
      </c>
      <c r="K249" s="9">
        <f t="shared" si="26"/>
        <v>7.9095320468292023E-3</v>
      </c>
      <c r="L249" s="10">
        <f t="shared" si="23"/>
        <v>2.6361135496699717E-12</v>
      </c>
      <c r="M249" s="1">
        <f t="shared" si="27"/>
        <v>-5.0449024966698763</v>
      </c>
      <c r="N249" s="1">
        <f t="shared" si="28"/>
        <v>70.948378885804232</v>
      </c>
      <c r="P249" s="1">
        <f t="shared" si="29"/>
        <v>70.948378885804232</v>
      </c>
    </row>
    <row r="250" spans="8:16" x14ac:dyDescent="0.2">
      <c r="H250" s="1">
        <v>246</v>
      </c>
      <c r="I250" s="9">
        <f t="shared" si="24"/>
        <v>689.49321314629901</v>
      </c>
      <c r="J250" s="1">
        <f t="shared" si="25"/>
        <v>9.0254450546684767E-2</v>
      </c>
      <c r="K250" s="9">
        <f t="shared" si="26"/>
        <v>8.1403377505149966E-3</v>
      </c>
      <c r="L250" s="10">
        <f t="shared" si="23"/>
        <v>2.5863755581667647E-12</v>
      </c>
      <c r="M250" s="1">
        <f t="shared" si="27"/>
        <v>-5.0683240510810581</v>
      </c>
      <c r="N250" s="1">
        <f t="shared" si="28"/>
        <v>69.606422668407504</v>
      </c>
      <c r="P250" s="1">
        <f t="shared" si="29"/>
        <v>69.606422668407504</v>
      </c>
    </row>
    <row r="251" spans="8:16" x14ac:dyDescent="0.2">
      <c r="H251" s="1">
        <v>247</v>
      </c>
      <c r="I251" s="9">
        <f t="shared" si="24"/>
        <v>699.48756073283607</v>
      </c>
      <c r="J251" s="1">
        <f t="shared" si="25"/>
        <v>9.156270758648842E-2</v>
      </c>
      <c r="K251" s="9">
        <f t="shared" si="26"/>
        <v>8.3778738139253985E-3</v>
      </c>
      <c r="L251" s="10">
        <f t="shared" si="23"/>
        <v>2.5295321393059567E-12</v>
      </c>
      <c r="M251" s="1">
        <f t="shared" si="27"/>
        <v>-5.0911713536157066</v>
      </c>
      <c r="N251" s="1">
        <f t="shared" si="28"/>
        <v>68.297368659913616</v>
      </c>
      <c r="P251" s="1">
        <f t="shared" si="29"/>
        <v>68.297368659913616</v>
      </c>
    </row>
    <row r="252" spans="8:16" x14ac:dyDescent="0.2">
      <c r="H252" s="1">
        <v>248</v>
      </c>
      <c r="I252" s="9">
        <f t="shared" si="24"/>
        <v>709.6267784671511</v>
      </c>
      <c r="J252" s="1">
        <f t="shared" si="25"/>
        <v>9.2889928084291404E-2</v>
      </c>
      <c r="K252" s="9">
        <f t="shared" si="26"/>
        <v>8.6223362169683404E-3</v>
      </c>
      <c r="L252" s="10">
        <f t="shared" si="23"/>
        <v>2.4797941478027496E-12</v>
      </c>
      <c r="M252" s="1">
        <f t="shared" si="27"/>
        <v>-5.1134617399325171</v>
      </c>
      <c r="N252" s="1">
        <f t="shared" si="28"/>
        <v>67.020223600244208</v>
      </c>
      <c r="P252" s="1">
        <f t="shared" si="29"/>
        <v>67.020223600244208</v>
      </c>
    </row>
    <row r="253" spans="8:16" x14ac:dyDescent="0.2">
      <c r="H253" s="1">
        <v>249</v>
      </c>
      <c r="I253" s="9">
        <f t="shared" si="24"/>
        <v>719.91296627217935</v>
      </c>
      <c r="J253" s="1">
        <f t="shared" si="25"/>
        <v>9.4236386919363133E-2</v>
      </c>
      <c r="K253" s="9">
        <f t="shared" si="26"/>
        <v>8.8739266296914161E-3</v>
      </c>
      <c r="L253" s="10">
        <f t="shared" si="23"/>
        <v>2.4229507289419416E-12</v>
      </c>
      <c r="M253" s="1">
        <f t="shared" si="27"/>
        <v>-5.1352120817911553</v>
      </c>
      <c r="N253" s="1">
        <f t="shared" si="28"/>
        <v>65.774020808777493</v>
      </c>
      <c r="P253" s="1">
        <f t="shared" si="29"/>
        <v>65.774020808777493</v>
      </c>
    </row>
    <row r="254" spans="8:16" x14ac:dyDescent="0.2">
      <c r="H254" s="1">
        <v>250</v>
      </c>
      <c r="I254" s="9">
        <f t="shared" si="24"/>
        <v>730.3482545096756</v>
      </c>
      <c r="J254" s="1">
        <f t="shared" si="25"/>
        <v>9.5602362955405223E-2</v>
      </c>
      <c r="K254" s="9">
        <f t="shared" si="26"/>
        <v>9.1328525765085357E-3</v>
      </c>
      <c r="L254" s="10">
        <f t="shared" si="23"/>
        <v>2.3661073100811336E-12</v>
      </c>
      <c r="M254" s="1">
        <f t="shared" si="27"/>
        <v>-5.1564387805657725</v>
      </c>
      <c r="N254" s="1">
        <f t="shared" si="28"/>
        <v>64.557820555996386</v>
      </c>
      <c r="P254" s="1">
        <f t="shared" si="29"/>
        <v>64.557820555996386</v>
      </c>
    </row>
    <row r="255" spans="8:16" x14ac:dyDescent="0.2">
      <c r="H255" s="1">
        <v>251</v>
      </c>
      <c r="I255" s="9">
        <f t="shared" si="24"/>
        <v>740.93480442143175</v>
      </c>
      <c r="J255" s="1">
        <f t="shared" si="25"/>
        <v>9.6988139098306669E-2</v>
      </c>
      <c r="K255" s="9">
        <f t="shared" si="26"/>
        <v>9.3993276051080234E-3</v>
      </c>
      <c r="L255" s="10">
        <f t="shared" si="23"/>
        <v>2.3092638912203256E-12</v>
      </c>
      <c r="M255" s="1">
        <f t="shared" si="27"/>
        <v>-5.1771577639961093</v>
      </c>
      <c r="N255" s="1">
        <f t="shared" si="28"/>
        <v>63.370710249636659</v>
      </c>
      <c r="P255" s="1">
        <f t="shared" si="29"/>
        <v>63.370710249636659</v>
      </c>
    </row>
    <row r="256" spans="8:16" x14ac:dyDescent="0.2">
      <c r="H256" s="1">
        <v>252</v>
      </c>
      <c r="I256" s="9">
        <f t="shared" si="24"/>
        <v>751.67480857688838</v>
      </c>
      <c r="J256" s="1">
        <f t="shared" si="25"/>
        <v>9.839400235473611E-2</v>
      </c>
      <c r="K256" s="9">
        <f t="shared" si="26"/>
        <v>9.6735714601720382E-3</v>
      </c>
      <c r="L256" s="10">
        <f t="shared" si="23"/>
        <v>2.2524204723595176E-12</v>
      </c>
      <c r="M256" s="1">
        <f t="shared" si="27"/>
        <v>-5.197384485726646</v>
      </c>
      <c r="N256" s="1">
        <f t="shared" si="28"/>
        <v>62.211804461091333</v>
      </c>
      <c r="P256" s="1">
        <f t="shared" si="29"/>
        <v>62.211804461091333</v>
      </c>
    </row>
    <row r="257" spans="8:16" x14ac:dyDescent="0.2">
      <c r="H257" s="1">
        <v>253</v>
      </c>
      <c r="I257" s="9">
        <f t="shared" si="24"/>
        <v>762.57049132723807</v>
      </c>
      <c r="J257" s="1">
        <f t="shared" si="25"/>
        <v>9.9820243891583768E-2</v>
      </c>
      <c r="K257" s="9">
        <f t="shared" si="26"/>
        <v>9.9558102620408186E-3</v>
      </c>
      <c r="L257" s="10">
        <f t="shared" si="23"/>
        <v>2.2097879082139116E-12</v>
      </c>
      <c r="M257" s="1">
        <f t="shared" si="27"/>
        <v>-5.217133927231929</v>
      </c>
      <c r="N257" s="1">
        <f t="shared" si="28"/>
        <v>61.080244815098126</v>
      </c>
      <c r="P257" s="1">
        <f t="shared" si="29"/>
        <v>61.080244815098126</v>
      </c>
    </row>
    <row r="258" spans="8:16" x14ac:dyDescent="0.2">
      <c r="H258" s="1">
        <v>254</v>
      </c>
      <c r="I258" s="9">
        <f t="shared" si="24"/>
        <v>773.62410926610437</v>
      </c>
      <c r="J258" s="1">
        <f t="shared" si="25"/>
        <v>0.10126715909626421</v>
      </c>
      <c r="K258" s="9">
        <f t="shared" si="26"/>
        <v>1.0246276690458276E-2</v>
      </c>
      <c r="L258" s="10">
        <f t="shared" si="23"/>
        <v>2.1600499167107046E-12</v>
      </c>
      <c r="M258" s="1">
        <f t="shared" si="27"/>
        <v>-5.2364206017691624</v>
      </c>
      <c r="N258" s="1">
        <f t="shared" si="28"/>
        <v>59.975199763272201</v>
      </c>
      <c r="P258" s="1">
        <f t="shared" si="29"/>
        <v>59.975199763272201</v>
      </c>
    </row>
    <row r="259" spans="8:16" x14ac:dyDescent="0.2">
      <c r="H259" s="1">
        <v>255</v>
      </c>
      <c r="I259" s="9">
        <f t="shared" si="24"/>
        <v>784.83795169690734</v>
      </c>
      <c r="J259" s="1">
        <f t="shared" si="25"/>
        <v>0.10273504763789437</v>
      </c>
      <c r="K259" s="9">
        <f t="shared" si="26"/>
        <v>1.0545210173539746E-2</v>
      </c>
      <c r="L259" s="10">
        <f t="shared" si="23"/>
        <v>2.1103119252074976E-12</v>
      </c>
      <c r="M259" s="1">
        <f t="shared" si="27"/>
        <v>-5.2552585600390813</v>
      </c>
      <c r="N259" s="1">
        <f t="shared" si="28"/>
        <v>58.895864259762277</v>
      </c>
      <c r="P259" s="1">
        <f t="shared" si="29"/>
        <v>58.895864259762277</v>
      </c>
    </row>
    <row r="260" spans="8:16" x14ac:dyDescent="0.2">
      <c r="H260" s="1">
        <v>256</v>
      </c>
      <c r="I260" s="9">
        <f t="shared" si="24"/>
        <v>796.21434110699511</v>
      </c>
      <c r="J260" s="1">
        <f t="shared" si="25"/>
        <v>0.10422421352935722</v>
      </c>
      <c r="K260" s="9">
        <f t="shared" si="26"/>
        <v>1.0852857082105444E-2</v>
      </c>
      <c r="L260" s="10">
        <f t="shared" ref="L260:L323" si="30">10*LOG10(($B$15+$B$16+$B$17)^2 + ( $B$15*$B$17*K260 - ($B$16*($B$15+$B$17) + 4*$B$15*$B$17) )*K260 )  - 10*LOG10( (1+$Z$2+$Z$3)^2 + ( 1*$Z$3*K260 - ($Z$2*(1+$Z$3) + 4*1*$Z$3) )*K260)</f>
        <v>2.0534685063466895E-12</v>
      </c>
      <c r="M260" s="1">
        <f t="shared" si="27"/>
        <v>-5.2736613972726465</v>
      </c>
      <c r="N260" s="1">
        <f t="shared" si="28"/>
        <v>57.841459355212805</v>
      </c>
      <c r="P260" s="1">
        <f t="shared" si="29"/>
        <v>57.841459355212805</v>
      </c>
    </row>
    <row r="261" spans="8:16" x14ac:dyDescent="0.2">
      <c r="H261" s="1">
        <v>257</v>
      </c>
      <c r="I261" s="9">
        <f t="shared" ref="I261:I324" si="31">20*10^(H261/160)</f>
        <v>807.75563364865218</v>
      </c>
      <c r="J261" s="1">
        <f t="shared" ref="J261:J324" si="32">2*PI()*I261/$B$6</f>
        <v>0.10573496519026558</v>
      </c>
      <c r="K261" s="9">
        <f t="shared" ref="K261:K324" si="33">4*SIN(J261/2)^2</f>
        <v>1.1169470929527596E-2</v>
      </c>
      <c r="L261" s="10">
        <f t="shared" si="30"/>
        <v>2.0108359422010835E-12</v>
      </c>
      <c r="M261" s="1">
        <f t="shared" ref="M261:M324" si="34">ATAN2( ( $Z$1+$Z$2*$AB$2+$Z$3*$AB$3+ ($Z$1*$AB$2+$Z$2*(1+$AB$3)+$Z$3*$AB$2)*COS(J261)+ ($Z$1*$AB$3+$Z$3)*COS(2*J261) ) / ( 1+$AB$2*$AB$2+$AB$3*$AB$3+ 2* ( ($AB$2+$AB$2*$AB$3)*COS(J261)+ $AB$3*COS(2*J261) ) ),( ($Z$2-$Z$1*$AB$2+$Z$3*$AB$2-$Z$2*$AB$3+ 2*(-$Z$1*$AB$3+$Z$3)*COS(J261) )*SIN(J261) / ( 1+$AB$2*$AB$2+$AB$3*$AB$3+ 2*($AB$2 + $AB$2*$AB$3)*COS(J261)+ 2*$AB$3*COS(2*J261) ) ))*2</f>
        <v>-5.2916422614943865</v>
      </c>
      <c r="N261" s="1">
        <f t="shared" ref="N261:N324" si="35">DEGREES(M261)+360</f>
        <v>56.811231723309334</v>
      </c>
      <c r="P261" s="1">
        <f t="shared" ref="P261:P324" si="36">IF(N261&gt;180,N261-360,N261)</f>
        <v>56.811231723309334</v>
      </c>
    </row>
    <row r="262" spans="8:16" x14ac:dyDescent="0.2">
      <c r="H262" s="1">
        <v>258</v>
      </c>
      <c r="I262" s="9">
        <f t="shared" si="31"/>
        <v>819.46421962708337</v>
      </c>
      <c r="J262" s="1">
        <f t="shared" si="32"/>
        <v>0.10726761551083908</v>
      </c>
      <c r="K262" s="9">
        <f t="shared" si="33"/>
        <v>1.1495312577242791E-2</v>
      </c>
      <c r="L262" s="10">
        <f t="shared" si="30"/>
        <v>1.9610979506978765E-12</v>
      </c>
      <c r="M262" s="1">
        <f t="shared" si="34"/>
        <v>-5.3092138627427126</v>
      </c>
      <c r="N262" s="1">
        <f t="shared" si="35"/>
        <v>55.80445313249345</v>
      </c>
      <c r="P262" s="1">
        <f t="shared" si="36"/>
        <v>55.80445313249345</v>
      </c>
    </row>
    <row r="263" spans="8:16" x14ac:dyDescent="0.2">
      <c r="H263" s="1">
        <v>259</v>
      </c>
      <c r="I263" s="9">
        <f t="shared" si="31"/>
        <v>831.3425239954621</v>
      </c>
      <c r="J263" s="1">
        <f t="shared" si="32"/>
        <v>0.10882248191670583</v>
      </c>
      <c r="K263" s="9">
        <f t="shared" si="33"/>
        <v>1.1830650446084544E-2</v>
      </c>
      <c r="L263" s="10">
        <f t="shared" si="30"/>
        <v>1.9113599591946695E-12</v>
      </c>
      <c r="M263" s="1">
        <f t="shared" si="34"/>
        <v>-5.3263884830553163</v>
      </c>
      <c r="N263" s="1">
        <f t="shared" si="35"/>
        <v>54.820419873841558</v>
      </c>
      <c r="P263" s="1">
        <f t="shared" si="36"/>
        <v>54.820419873841558</v>
      </c>
    </row>
    <row r="264" spans="8:16" x14ac:dyDescent="0.2">
      <c r="H264" s="1">
        <v>260</v>
      </c>
      <c r="I264" s="9">
        <f t="shared" si="31"/>
        <v>843.39300685716489</v>
      </c>
      <c r="J264" s="1">
        <f t="shared" si="32"/>
        <v>0.11039988643464481</v>
      </c>
      <c r="K264" s="9">
        <f t="shared" si="33"/>
        <v>1.2175760733595836E-2</v>
      </c>
      <c r="L264" s="10">
        <f t="shared" si="30"/>
        <v>1.8616219676914625E-12</v>
      </c>
      <c r="M264" s="1">
        <f t="shared" si="34"/>
        <v>-5.3431779870515852</v>
      </c>
      <c r="N264" s="1">
        <f t="shared" si="35"/>
        <v>53.858452154737336</v>
      </c>
      <c r="P264" s="1">
        <f t="shared" si="36"/>
        <v>53.858452154737336</v>
      </c>
    </row>
    <row r="265" spans="8:16" x14ac:dyDescent="0.2">
      <c r="H265" s="1">
        <v>261</v>
      </c>
      <c r="I265" s="9">
        <f t="shared" si="31"/>
        <v>855.61816397527639</v>
      </c>
      <c r="J265" s="1">
        <f t="shared" si="32"/>
        <v>0.1120001557592798</v>
      </c>
      <c r="K265" s="9">
        <f t="shared" si="33"/>
        <v>1.2530927637484469E-2</v>
      </c>
      <c r="L265" s="10">
        <f t="shared" si="30"/>
        <v>1.8118839761882555E-12</v>
      </c>
      <c r="M265" s="1">
        <f t="shared" si="34"/>
        <v>-5.3595938329659818</v>
      </c>
      <c r="N265" s="1">
        <f t="shared" si="35"/>
        <v>52.917893466705323</v>
      </c>
      <c r="P265" s="1">
        <f t="shared" si="36"/>
        <v>52.917893466705323</v>
      </c>
    </row>
    <row r="266" spans="8:16" x14ac:dyDescent="0.2">
      <c r="H266" s="1">
        <v>262</v>
      </c>
      <c r="I266" s="9">
        <f t="shared" si="31"/>
        <v>868.02052728948797</v>
      </c>
      <c r="J266" s="1">
        <f t="shared" si="32"/>
        <v>0.11362362132074141</v>
      </c>
      <c r="K266" s="9">
        <f t="shared" si="33"/>
        <v>1.2896443585389109E-2</v>
      </c>
      <c r="L266" s="10">
        <f t="shared" si="30"/>
        <v>1.7692514120426495E-12</v>
      </c>
      <c r="M266" s="1">
        <f t="shared" si="34"/>
        <v>-5.3756470840058315</v>
      </c>
      <c r="N266" s="1">
        <f t="shared" si="35"/>
        <v>51.998109934657975</v>
      </c>
      <c r="P266" s="1">
        <f t="shared" si="36"/>
        <v>51.998109934657975</v>
      </c>
    </row>
    <row r="267" spans="8:16" x14ac:dyDescent="0.2">
      <c r="H267" s="1">
        <v>263</v>
      </c>
      <c r="I267" s="9">
        <f t="shared" si="31"/>
        <v>880.60266544048307</v>
      </c>
      <c r="J267" s="1">
        <f t="shared" si="32"/>
        <v>0.11527061935330885</v>
      </c>
      <c r="K267" s="9">
        <f t="shared" si="33"/>
        <v>1.3272609471127177E-2</v>
      </c>
      <c r="L267" s="10">
        <f t="shared" si="30"/>
        <v>1.7266188478970435E-12</v>
      </c>
      <c r="M267" s="1">
        <f t="shared" si="34"/>
        <v>-5.3913484199241752</v>
      </c>
      <c r="N267" s="1">
        <f t="shared" si="35"/>
        <v>51.098489653819684</v>
      </c>
      <c r="P267" s="1">
        <f t="shared" si="36"/>
        <v>51.098489653819684</v>
      </c>
    </row>
    <row r="268" spans="8:16" x14ac:dyDescent="0.2">
      <c r="H268" s="1">
        <v>264</v>
      </c>
      <c r="I268" s="9">
        <f t="shared" si="31"/>
        <v>893.3671843019265</v>
      </c>
      <c r="J268" s="1">
        <f t="shared" si="32"/>
        <v>0.11694149096504712</v>
      </c>
      <c r="K268" s="9">
        <f t="shared" si="33"/>
        <v>1.3659734897600768E-2</v>
      </c>
      <c r="L268" s="10">
        <f t="shared" si="30"/>
        <v>1.6768808563938364E-12</v>
      </c>
      <c r="M268" s="1">
        <f t="shared" si="34"/>
        <v>-5.4067081487139879</v>
      </c>
      <c r="N268" s="1">
        <f t="shared" si="35"/>
        <v>50.218442019697818</v>
      </c>
      <c r="P268" s="1">
        <f t="shared" si="36"/>
        <v>50.218442019697818</v>
      </c>
    </row>
    <row r="269" spans="8:16" x14ac:dyDescent="0.2">
      <c r="H269" s="1">
        <v>265</v>
      </c>
      <c r="I269" s="9">
        <f t="shared" si="31"/>
        <v>906.31672752016368</v>
      </c>
      <c r="J269" s="1">
        <f t="shared" si="32"/>
        <v>0.11863658220845368</v>
      </c>
      <c r="K269" s="9">
        <f t="shared" si="33"/>
        <v>1.4058138426540634E-2</v>
      </c>
      <c r="L269" s="10">
        <f t="shared" si="30"/>
        <v>1.6342482922482304E-12</v>
      </c>
      <c r="M269" s="1">
        <f t="shared" si="34"/>
        <v>-5.4217362183434146</v>
      </c>
      <c r="N269" s="1">
        <f t="shared" si="35"/>
        <v>49.357397055702961</v>
      </c>
      <c r="P269" s="1">
        <f t="shared" si="36"/>
        <v>49.357397055702961</v>
      </c>
    </row>
    <row r="270" spans="8:16" x14ac:dyDescent="0.2">
      <c r="H270" s="1">
        <v>266</v>
      </c>
      <c r="I270" s="9">
        <f t="shared" si="31"/>
        <v>919.45397706174492</v>
      </c>
      <c r="J270" s="1">
        <f t="shared" si="32"/>
        <v>0.120356244152129</v>
      </c>
      <c r="K270" s="9">
        <f t="shared" si="33"/>
        <v>1.446814783527298E-2</v>
      </c>
      <c r="L270" s="10">
        <f t="shared" si="30"/>
        <v>1.5916157281026244E-12</v>
      </c>
      <c r="M270" s="1">
        <f t="shared" si="34"/>
        <v>-5.4364422284639087</v>
      </c>
      <c r="N270" s="1">
        <f t="shared" si="35"/>
        <v>48.514804742321985</v>
      </c>
      <c r="P270" s="1">
        <f t="shared" si="36"/>
        <v>48.514804742321985</v>
      </c>
    </row>
    <row r="271" spans="8:16" x14ac:dyDescent="0.2">
      <c r="H271" s="1">
        <v>267</v>
      </c>
      <c r="I271" s="9">
        <f t="shared" si="31"/>
        <v>932.78165376888126</v>
      </c>
      <c r="J271" s="1">
        <f t="shared" si="32"/>
        <v>0.12210083295348564</v>
      </c>
      <c r="K271" s="9">
        <f t="shared" si="33"/>
        <v>1.4890100380697911E-2</v>
      </c>
      <c r="L271" s="10">
        <f t="shared" si="30"/>
        <v>1.5489831639570184E-12</v>
      </c>
      <c r="M271" s="1">
        <f t="shared" si="34"/>
        <v>-5.450835442033835</v>
      </c>
      <c r="N271" s="1">
        <f t="shared" si="35"/>
        <v>47.690134351134759</v>
      </c>
      <c r="P271" s="1">
        <f t="shared" si="36"/>
        <v>47.690134351134759</v>
      </c>
    </row>
    <row r="272" spans="8:16" x14ac:dyDescent="0.2">
      <c r="H272" s="1">
        <v>268</v>
      </c>
      <c r="I272" s="9">
        <f t="shared" si="31"/>
        <v>946.30251792296133</v>
      </c>
      <c r="J272" s="1">
        <f t="shared" si="32"/>
        <v>0.12387070993251245</v>
      </c>
      <c r="K272" s="9">
        <f t="shared" si="33"/>
        <v>1.5324343070673853E-2</v>
      </c>
      <c r="L272" s="10">
        <f t="shared" si="30"/>
        <v>1.5134560271690134E-12</v>
      </c>
      <c r="M272" s="1">
        <f t="shared" si="34"/>
        <v>-5.4649247968091874</v>
      </c>
      <c r="N272" s="1">
        <f t="shared" si="35"/>
        <v>46.882873786444577</v>
      </c>
      <c r="P272" s="1">
        <f t="shared" si="36"/>
        <v>46.882873786444577</v>
      </c>
    </row>
    <row r="273" spans="8:16" x14ac:dyDescent="0.2">
      <c r="H273" s="1">
        <v>269</v>
      </c>
      <c r="I273" s="9">
        <f t="shared" si="31"/>
        <v>960.0193698162235</v>
      </c>
      <c r="J273" s="1">
        <f t="shared" si="32"/>
        <v>0.12566624164660628</v>
      </c>
      <c r="K273" s="9">
        <f t="shared" si="33"/>
        <v>1.5771232943005475E-2</v>
      </c>
      <c r="L273" s="10">
        <f t="shared" si="30"/>
        <v>1.4708234630234074E-12</v>
      </c>
      <c r="M273" s="1">
        <f t="shared" si="34"/>
        <v>-5.4787189166615358</v>
      </c>
      <c r="N273" s="1">
        <f t="shared" si="35"/>
        <v>46.092528936807412</v>
      </c>
      <c r="P273" s="1">
        <f t="shared" si="36"/>
        <v>46.092528936807412</v>
      </c>
    </row>
    <row r="274" spans="8:16" x14ac:dyDescent="0.2">
      <c r="H274" s="1">
        <v>270</v>
      </c>
      <c r="I274" s="9">
        <f t="shared" si="31"/>
        <v>973.93505033172664</v>
      </c>
      <c r="J274" s="1">
        <f t="shared" si="32"/>
        <v>0.1274877999664899</v>
      </c>
      <c r="K274" s="9">
        <f t="shared" si="33"/>
        <v>1.6231137352239022E-2</v>
      </c>
      <c r="L274" s="10">
        <f t="shared" si="30"/>
        <v>1.4352963262354024E-12</v>
      </c>
      <c r="M274" s="1">
        <f t="shared" si="34"/>
        <v>-5.4922261226902691</v>
      </c>
      <c r="N274" s="1">
        <f t="shared" si="35"/>
        <v>45.318623038347312</v>
      </c>
      <c r="P274" s="1">
        <f t="shared" si="36"/>
        <v>45.318623038347312</v>
      </c>
    </row>
    <row r="275" spans="8:16" x14ac:dyDescent="0.2">
      <c r="H275" s="1">
        <v>271</v>
      </c>
      <c r="I275" s="9">
        <f t="shared" si="31"/>
        <v>988.05244153172021</v>
      </c>
      <c r="J275" s="1">
        <f t="shared" si="32"/>
        <v>0.12933576215322962</v>
      </c>
      <c r="K275" s="9">
        <f t="shared" si="33"/>
        <v>1.6704434264472549E-2</v>
      </c>
      <c r="L275" s="10">
        <f t="shared" si="30"/>
        <v>1.3926637620897964E-12</v>
      </c>
      <c r="M275" s="1">
        <f t="shared" si="34"/>
        <v>-5.5054544441025479</v>
      </c>
      <c r="N275" s="1">
        <f t="shared" si="35"/>
        <v>44.560696051381228</v>
      </c>
      <c r="P275" s="1">
        <f t="shared" si="36"/>
        <v>44.560696051381228</v>
      </c>
    </row>
    <row r="276" spans="8:16" x14ac:dyDescent="0.2">
      <c r="H276" s="1">
        <v>272</v>
      </c>
      <c r="I276" s="9">
        <f t="shared" si="31"/>
        <v>1002.3744672545447</v>
      </c>
      <c r="J276" s="1">
        <f t="shared" si="32"/>
        <v>0.13121051093636918</v>
      </c>
      <c r="K276" s="9">
        <f t="shared" si="33"/>
        <v>1.719151256039388E-2</v>
      </c>
      <c r="L276" s="10">
        <f t="shared" si="30"/>
        <v>1.3571366253017914E-12</v>
      </c>
      <c r="M276" s="1">
        <f t="shared" si="34"/>
        <v>-5.51841162883973</v>
      </c>
      <c r="N276" s="1">
        <f t="shared" si="35"/>
        <v>43.818304051569328</v>
      </c>
      <c r="P276" s="1">
        <f t="shared" si="36"/>
        <v>43.818304051569328</v>
      </c>
    </row>
    <row r="277" spans="8:16" x14ac:dyDescent="0.2">
      <c r="H277" s="1">
        <v>273</v>
      </c>
      <c r="I277" s="9">
        <f t="shared" si="31"/>
        <v>1016.9040937201884</v>
      </c>
      <c r="J277" s="1">
        <f t="shared" si="32"/>
        <v>0.1331124345931971</v>
      </c>
      <c r="K277" s="9">
        <f t="shared" si="33"/>
        <v>1.7692772346764432E-2</v>
      </c>
      <c r="L277" s="10">
        <f t="shared" si="30"/>
        <v>1.3216094885137863E-12</v>
      </c>
      <c r="M277" s="1">
        <f t="shared" si="34"/>
        <v>-5.5311051539338791</v>
      </c>
      <c r="N277" s="1">
        <f t="shared" si="35"/>
        <v>43.091018636531203</v>
      </c>
      <c r="P277" s="1">
        <f t="shared" si="36"/>
        <v>43.091018636531203</v>
      </c>
    </row>
    <row r="278" spans="8:16" x14ac:dyDescent="0.2">
      <c r="H278" s="1">
        <v>274</v>
      </c>
      <c r="I278" s="9">
        <f t="shared" si="31"/>
        <v>1031.6443301446113</v>
      </c>
      <c r="J278" s="1">
        <f t="shared" si="32"/>
        <v>0.13504192702916143</v>
      </c>
      <c r="K278" s="9">
        <f t="shared" si="33"/>
        <v>1.8208625276571119E-2</v>
      </c>
      <c r="L278" s="10">
        <f t="shared" si="30"/>
        <v>1.2860823517257813E-12</v>
      </c>
      <c r="M278" s="1">
        <f t="shared" si="34"/>
        <v>-5.5435422355818034</v>
      </c>
      <c r="N278" s="1">
        <f t="shared" si="35"/>
        <v>42.378426348645519</v>
      </c>
      <c r="P278" s="1">
        <f t="shared" si="36"/>
        <v>42.378426348645519</v>
      </c>
    </row>
    <row r="279" spans="8:16" x14ac:dyDescent="0.2">
      <c r="H279" s="1">
        <v>275</v>
      </c>
      <c r="I279" s="9">
        <f t="shared" si="31"/>
        <v>1046.5982293629897</v>
      </c>
      <c r="J279" s="1">
        <f t="shared" si="32"/>
        <v>0.13699938785945226</v>
      </c>
      <c r="K279" s="9">
        <f t="shared" si="33"/>
        <v>1.8739494878075098E-2</v>
      </c>
      <c r="L279" s="10">
        <f t="shared" si="30"/>
        <v>1.2505552149377763E-12</v>
      </c>
      <c r="M279" s="1">
        <f t="shared" si="34"/>
        <v>-5.5557298389278174</v>
      </c>
      <c r="N279" s="1">
        <f t="shared" si="35"/>
        <v>41.6801281145394</v>
      </c>
      <c r="P279" s="1">
        <f t="shared" si="36"/>
        <v>41.6801281145394</v>
      </c>
    </row>
    <row r="280" spans="8:16" x14ac:dyDescent="0.2">
      <c r="H280" s="1">
        <v>276</v>
      </c>
      <c r="I280" s="9">
        <f t="shared" si="31"/>
        <v>1061.7688884619772</v>
      </c>
      <c r="J280" s="1">
        <f t="shared" si="32"/>
        <v>0.13898522249176451</v>
      </c>
      <c r="K280" s="9">
        <f t="shared" si="33"/>
        <v>1.9285816892989509E-2</v>
      </c>
      <c r="L280" s="10">
        <f t="shared" si="30"/>
        <v>1.2221335055073723E-12</v>
      </c>
      <c r="M280" s="1">
        <f t="shared" si="34"/>
        <v>-5.5676746875492249</v>
      </c>
      <c r="N280" s="1">
        <f t="shared" si="35"/>
        <v>40.995738701610094</v>
      </c>
      <c r="P280" s="1">
        <f t="shared" si="36"/>
        <v>40.995738701610094</v>
      </c>
    </row>
    <row r="281" spans="8:16" x14ac:dyDescent="0.2">
      <c r="H281" s="1">
        <v>277</v>
      </c>
      <c r="I281" s="9">
        <f t="shared" si="31"/>
        <v>1077.159449421144</v>
      </c>
      <c r="J281" s="1">
        <f t="shared" si="32"/>
        <v>0.14099984221026218</v>
      </c>
      <c r="K281" s="9">
        <f t="shared" si="33"/>
        <v>1.9848039624025381E-2</v>
      </c>
      <c r="L281" s="10">
        <f t="shared" si="30"/>
        <v>1.1795009413617663E-12</v>
      </c>
      <c r="M281" s="1">
        <f t="shared" si="34"/>
        <v>-5.5793832726412553</v>
      </c>
      <c r="N281" s="1">
        <f t="shared" si="35"/>
        <v>40.32488619176695</v>
      </c>
      <c r="P281" s="1">
        <f t="shared" si="36"/>
        <v>40.32488619176695</v>
      </c>
    </row>
    <row r="282" spans="8:16" x14ac:dyDescent="0.2">
      <c r="H282" s="1">
        <v>278</v>
      </c>
      <c r="I282" s="9">
        <f t="shared" si="31"/>
        <v>1092.7730997637086</v>
      </c>
      <c r="J282" s="1">
        <f t="shared" si="32"/>
        <v>0.14304366426075887</v>
      </c>
      <c r="K282" s="9">
        <f t="shared" si="33"/>
        <v>2.0426624292048924E-2</v>
      </c>
      <c r="L282" s="10">
        <f t="shared" si="30"/>
        <v>1.1510792319313623E-12</v>
      </c>
      <c r="M282" s="1">
        <f t="shared" si="34"/>
        <v>-5.5908618619002119</v>
      </c>
      <c r="N282" s="1">
        <f t="shared" si="35"/>
        <v>39.667211472464544</v>
      </c>
      <c r="P282" s="1">
        <f t="shared" si="36"/>
        <v>39.667211472464544</v>
      </c>
    </row>
    <row r="283" spans="8:16" x14ac:dyDescent="0.2">
      <c r="H283" s="1">
        <v>279</v>
      </c>
      <c r="I283" s="9">
        <f t="shared" si="31"/>
        <v>1108.6130732167014</v>
      </c>
      <c r="J283" s="1">
        <f t="shared" si="32"/>
        <v>0.14511711193713303</v>
      </c>
      <c r="K283" s="9">
        <f t="shared" si="33"/>
        <v>2.1022045403099151E-2</v>
      </c>
      <c r="L283" s="10">
        <f t="shared" si="30"/>
        <v>1.1226575225009583E-12</v>
      </c>
      <c r="M283" s="1">
        <f t="shared" si="34"/>
        <v>-5.602116508105567</v>
      </c>
      <c r="N283" s="1">
        <f t="shared" si="35"/>
        <v>39.022367744984763</v>
      </c>
      <c r="P283" s="1">
        <f t="shared" si="36"/>
        <v>39.022367744984763</v>
      </c>
    </row>
    <row r="284" spans="8:16" x14ac:dyDescent="0.2">
      <c r="H284" s="1">
        <v>280</v>
      </c>
      <c r="I284" s="9">
        <f t="shared" si="31"/>
        <v>1124.6826503806983</v>
      </c>
      <c r="J284" s="1">
        <f t="shared" si="32"/>
        <v>0.14722061466899583</v>
      </c>
      <c r="K284" s="9">
        <f t="shared" si="33"/>
        <v>2.1634791125520504E-2</v>
      </c>
      <c r="L284" s="10">
        <f t="shared" si="30"/>
        <v>1.0942358130705543E-12</v>
      </c>
      <c r="M284" s="1">
        <f t="shared" si="34"/>
        <v>-5.6131530574031956</v>
      </c>
      <c r="N284" s="1">
        <f t="shared" si="35"/>
        <v>38.390020049842576</v>
      </c>
      <c r="P284" s="1">
        <f t="shared" si="36"/>
        <v>38.390020049842576</v>
      </c>
    </row>
    <row r="285" spans="8:16" x14ac:dyDescent="0.2">
      <c r="H285" s="1">
        <v>281</v>
      </c>
      <c r="I285" s="9">
        <f t="shared" si="31"/>
        <v>1140.985159409265</v>
      </c>
      <c r="J285" s="1">
        <f t="shared" si="32"/>
        <v>0.14935460811063023</v>
      </c>
      <c r="K285" s="9">
        <f t="shared" si="33"/>
        <v>2.2265363677470201E-2</v>
      </c>
      <c r="L285" s="10">
        <f t="shared" si="30"/>
        <v>1.0587086762825493E-12</v>
      </c>
      <c r="M285" s="1">
        <f t="shared" si="34"/>
        <v>-5.623977157293286</v>
      </c>
      <c r="N285" s="1">
        <f t="shared" si="35"/>
        <v>37.769844809112385</v>
      </c>
      <c r="P285" s="1">
        <f t="shared" si="36"/>
        <v>37.769844809112385</v>
      </c>
    </row>
    <row r="286" spans="8:16" x14ac:dyDescent="0.2">
      <c r="H286" s="1">
        <v>282</v>
      </c>
      <c r="I286" s="9">
        <f t="shared" si="31"/>
        <v>1157.5239766982413</v>
      </c>
      <c r="J286" s="1">
        <f t="shared" si="32"/>
        <v>0.15151953423121825</v>
      </c>
      <c r="K286" s="9">
        <f t="shared" si="33"/>
        <v>2.2914279725065479E-2</v>
      </c>
      <c r="L286" s="10">
        <f t="shared" si="30"/>
        <v>1.0302869668521453E-12</v>
      </c>
      <c r="M286" s="1">
        <f t="shared" si="34"/>
        <v>-5.6345942643275242</v>
      </c>
      <c r="N286" s="1">
        <f t="shared" si="35"/>
        <v>37.161529385411882</v>
      </c>
      <c r="P286" s="1">
        <f t="shared" si="36"/>
        <v>37.161529385411882</v>
      </c>
    </row>
    <row r="287" spans="8:16" x14ac:dyDescent="0.2">
      <c r="H287" s="1">
        <v>283</v>
      </c>
      <c r="I287" s="9">
        <f t="shared" si="31"/>
        <v>1174.3025275850341</v>
      </c>
      <c r="J287" s="1">
        <f t="shared" si="32"/>
        <v>0.15371584140637787</v>
      </c>
      <c r="K287" s="9">
        <f t="shared" si="33"/>
        <v>2.3582070791442294E-2</v>
      </c>
      <c r="L287" s="10">
        <f t="shared" si="30"/>
        <v>1.0018652574217413E-12</v>
      </c>
      <c r="M287" s="1">
        <f t="shared" si="34"/>
        <v>-5.645009651520982</v>
      </c>
      <c r="N287" s="1">
        <f t="shared" si="35"/>
        <v>36.564771657232143</v>
      </c>
      <c r="P287" s="1">
        <f t="shared" si="36"/>
        <v>36.564771657232143</v>
      </c>
    </row>
    <row r="288" spans="8:16" x14ac:dyDescent="0.2">
      <c r="H288" s="1">
        <v>284</v>
      </c>
      <c r="I288" s="9">
        <f t="shared" si="31"/>
        <v>1191.3242870580209</v>
      </c>
      <c r="J288" s="1">
        <f t="shared" si="32"/>
        <v>0.15594398451102401</v>
      </c>
      <c r="K288" s="9">
        <f t="shared" si="33"/>
        <v>2.4269283677000705E-2</v>
      </c>
      <c r="L288" s="10">
        <f t="shared" si="30"/>
        <v>9.8054897534893826E-13</v>
      </c>
      <c r="M288" s="1">
        <f t="shared" si="34"/>
        <v>-5.6552284154848991</v>
      </c>
      <c r="N288" s="1">
        <f t="shared" si="35"/>
        <v>35.979279610259312</v>
      </c>
      <c r="P288" s="1">
        <f t="shared" si="36"/>
        <v>35.979279610259312</v>
      </c>
    </row>
    <row r="289" spans="8:16" x14ac:dyDescent="0.2">
      <c r="H289" s="1">
        <v>285</v>
      </c>
      <c r="I289" s="9">
        <f t="shared" si="31"/>
        <v>1208.5927804762666</v>
      </c>
      <c r="J289" s="1">
        <f t="shared" si="32"/>
        <v>0.1582044250135792</v>
      </c>
      <c r="K289" s="9">
        <f t="shared" si="33"/>
        <v>2.4976480891120915E-2</v>
      </c>
      <c r="L289" s="10">
        <f t="shared" si="30"/>
        <v>9.5212726591853425E-13</v>
      </c>
      <c r="M289" s="1">
        <f t="shared" si="34"/>
        <v>-5.6652554832870878</v>
      </c>
      <c r="N289" s="1">
        <f t="shared" si="35"/>
        <v>35.404770944302356</v>
      </c>
      <c r="P289" s="1">
        <f t="shared" si="36"/>
        <v>35.404770944302356</v>
      </c>
    </row>
    <row r="290" spans="8:16" x14ac:dyDescent="0.2">
      <c r="H290" s="1">
        <v>286</v>
      </c>
      <c r="I290" s="9">
        <f t="shared" si="31"/>
        <v>1226.1115842996421</v>
      </c>
      <c r="J290" s="1">
        <f t="shared" si="32"/>
        <v>0.16049763107154574</v>
      </c>
      <c r="K290" s="9">
        <f t="shared" si="33"/>
        <v>2.5704241095635273E-2</v>
      </c>
      <c r="L290" s="10">
        <f t="shared" si="30"/>
        <v>9.2370555648813024E-13</v>
      </c>
      <c r="M290" s="1">
        <f t="shared" si="34"/>
        <v>-5.6750956190470623</v>
      </c>
      <c r="N290" s="1">
        <f t="shared" si="35"/>
        <v>34.840972695420078</v>
      </c>
      <c r="P290" s="1">
        <f t="shared" si="36"/>
        <v>34.840972695420078</v>
      </c>
    </row>
    <row r="291" spans="8:16" x14ac:dyDescent="0.2">
      <c r="H291" s="1">
        <v>287</v>
      </c>
      <c r="I291" s="9">
        <f t="shared" si="31"/>
        <v>1243.8843268295532</v>
      </c>
      <c r="J291" s="1">
        <f t="shared" si="32"/>
        <v>0.16282407762846707</v>
      </c>
      <c r="K291" s="9">
        <f t="shared" si="33"/>
        <v>2.6453159560352053E-2</v>
      </c>
      <c r="L291" s="10">
        <f t="shared" si="30"/>
        <v>8.9528384705772623E-13</v>
      </c>
      <c r="M291" s="1">
        <f t="shared" si="34"/>
        <v>-5.6847534302734193</v>
      </c>
      <c r="N291" s="1">
        <f t="shared" si="35"/>
        <v>34.287620872815751</v>
      </c>
      <c r="P291" s="1">
        <f t="shared" si="36"/>
        <v>34.287620872815751</v>
      </c>
    </row>
    <row r="292" spans="8:16" x14ac:dyDescent="0.2">
      <c r="H292" s="1">
        <v>288</v>
      </c>
      <c r="I292" s="9">
        <f t="shared" si="31"/>
        <v>1261.9146889603874</v>
      </c>
      <c r="J292" s="1">
        <f t="shared" si="32"/>
        <v>0.16518424651229174</v>
      </c>
      <c r="K292" s="9">
        <f t="shared" si="33"/>
        <v>2.7223848630927854E-2</v>
      </c>
      <c r="L292" s="10">
        <f t="shared" si="30"/>
        <v>8.7396756498492323E-13</v>
      </c>
      <c r="M292" s="1">
        <f t="shared" si="34"/>
        <v>-5.6942333739511328</v>
      </c>
      <c r="N292" s="1">
        <f t="shared" si="35"/>
        <v>33.744460110061027</v>
      </c>
      <c r="P292" s="1">
        <f t="shared" si="36"/>
        <v>33.744460110061027</v>
      </c>
    </row>
    <row r="293" spans="8:16" x14ac:dyDescent="0.2">
      <c r="H293" s="1">
        <v>289</v>
      </c>
      <c r="I293" s="9">
        <f t="shared" si="31"/>
        <v>1280.2064049418623</v>
      </c>
      <c r="J293" s="1">
        <f t="shared" si="32"/>
        <v>0.16757862653516475</v>
      </c>
      <c r="K293" s="9">
        <f t="shared" si="33"/>
        <v>2.8016938209394611E-2</v>
      </c>
      <c r="L293" s="10">
        <f t="shared" si="30"/>
        <v>8.4554585555451922E-13</v>
      </c>
      <c r="M293" s="1">
        <f t="shared" si="34"/>
        <v>-5.7035397623866091</v>
      </c>
      <c r="N293" s="1">
        <f t="shared" si="35"/>
        <v>33.211243330198897</v>
      </c>
      <c r="P293" s="1">
        <f t="shared" si="36"/>
        <v>33.211243330198897</v>
      </c>
    </row>
    <row r="294" spans="8:16" x14ac:dyDescent="0.2">
      <c r="H294" s="1">
        <v>290</v>
      </c>
      <c r="I294" s="9">
        <f t="shared" si="31"/>
        <v>1298.7632631524232</v>
      </c>
      <c r="J294" s="1">
        <f t="shared" si="32"/>
        <v>0.17000771359466499</v>
      </c>
      <c r="K294" s="9">
        <f t="shared" si="33"/>
        <v>2.883307624765075E-2</v>
      </c>
      <c r="L294" s="10">
        <f t="shared" si="30"/>
        <v>8.2778228716051672E-13</v>
      </c>
      <c r="M294" s="1">
        <f t="shared" si="34"/>
        <v>-5.7126767688184401</v>
      </c>
      <c r="N294" s="1">
        <f t="shared" si="35"/>
        <v>32.687731424271078</v>
      </c>
      <c r="P294" s="1">
        <f t="shared" si="36"/>
        <v>32.687731424271078</v>
      </c>
    </row>
    <row r="295" spans="8:16" x14ac:dyDescent="0.2">
      <c r="H295" s="1">
        <v>291</v>
      </c>
      <c r="I295" s="9">
        <f t="shared" si="31"/>
        <v>1317.5891068838482</v>
      </c>
      <c r="J295" s="1">
        <f t="shared" si="32"/>
        <v>0.17247201077650975</v>
      </c>
      <c r="K295" s="9">
        <f t="shared" si="33"/>
        <v>2.9672929254232306E-2</v>
      </c>
      <c r="L295" s="10">
        <f t="shared" si="30"/>
        <v>8.0291329140891321E-13</v>
      </c>
      <c r="M295" s="1">
        <f t="shared" si="34"/>
        <v>-5.7216484328017962</v>
      </c>
      <c r="N295" s="1">
        <f t="shared" si="35"/>
        <v>32.173692942815251</v>
      </c>
      <c r="P295" s="1">
        <f t="shared" si="36"/>
        <v>32.173692942815251</v>
      </c>
    </row>
    <row r="296" spans="8:16" x14ac:dyDescent="0.2">
      <c r="H296" s="1">
        <v>292</v>
      </c>
      <c r="I296" s="9">
        <f t="shared" si="31"/>
        <v>1336.6878351372295</v>
      </c>
      <c r="J296" s="1">
        <f t="shared" si="32"/>
        <v>0.17497202845874854</v>
      </c>
      <c r="K296" s="9">
        <f t="shared" si="33"/>
        <v>3.0537182814685548E-2</v>
      </c>
      <c r="L296" s="10">
        <f t="shared" si="30"/>
        <v>7.815970093361102E-13</v>
      </c>
      <c r="M296" s="1">
        <f t="shared" si="34"/>
        <v>-5.7304586653743659</v>
      </c>
      <c r="N296" s="1">
        <f t="shared" si="35"/>
        <v>31.668903799878365</v>
      </c>
      <c r="P296" s="1">
        <f t="shared" si="36"/>
        <v>31.668903799878365</v>
      </c>
    </row>
    <row r="297" spans="8:16" x14ac:dyDescent="0.2">
      <c r="H297" s="1">
        <v>293</v>
      </c>
      <c r="I297" s="9">
        <f t="shared" si="31"/>
        <v>1356.0634034304921</v>
      </c>
      <c r="J297" s="1">
        <f t="shared" si="32"/>
        <v>0.17750828441746691</v>
      </c>
      <c r="K297" s="9">
        <f t="shared" si="33"/>
        <v>3.1426542125867707E-2</v>
      </c>
      <c r="L297" s="10">
        <f t="shared" si="30"/>
        <v>7.602807272633072E-13</v>
      </c>
      <c r="M297" s="1">
        <f t="shared" si="34"/>
        <v>-5.7391112540117017</v>
      </c>
      <c r="N297" s="1">
        <f t="shared" si="35"/>
        <v>31.173146989096153</v>
      </c>
      <c r="P297" s="1">
        <f t="shared" si="36"/>
        <v>31.173146989096153</v>
      </c>
    </row>
    <row r="298" spans="8:16" x14ac:dyDescent="0.2">
      <c r="H298" s="1">
        <v>294</v>
      </c>
      <c r="I298" s="9">
        <f t="shared" si="31"/>
        <v>1375.7198246176154</v>
      </c>
      <c r="J298" s="1">
        <f t="shared" si="32"/>
        <v>0.18008130393402247</v>
      </c>
      <c r="K298" s="9">
        <f t="shared" si="33"/>
        <v>3.2341732544508034E-2</v>
      </c>
      <c r="L298" s="10">
        <f t="shared" si="30"/>
        <v>7.3541173151170369E-13</v>
      </c>
      <c r="M298" s="1">
        <f t="shared" si="34"/>
        <v>-5.7476098673797278</v>
      </c>
      <c r="N298" s="1">
        <f t="shared" si="35"/>
        <v>30.686212311394797</v>
      </c>
      <c r="P298" s="1">
        <f t="shared" si="36"/>
        <v>30.686212311394797</v>
      </c>
    </row>
    <row r="299" spans="8:16" x14ac:dyDescent="0.2">
      <c r="H299" s="1">
        <v>295</v>
      </c>
      <c r="I299" s="9">
        <f t="shared" si="31"/>
        <v>1395.6611697197329</v>
      </c>
      <c r="J299" s="1">
        <f t="shared" si="32"/>
        <v>0.18269161990383542</v>
      </c>
      <c r="K299" s="9">
        <f t="shared" si="33"/>
        <v>3.3283500150366831E-2</v>
      </c>
      <c r="L299" s="10">
        <f t="shared" si="30"/>
        <v>7.1764816311770119E-13</v>
      </c>
      <c r="M299" s="1">
        <f t="shared" si="34"/>
        <v>-5.7559580598920226</v>
      </c>
      <c r="N299" s="1">
        <f t="shared" si="35"/>
        <v>30.207896113877553</v>
      </c>
      <c r="P299" s="1">
        <f t="shared" si="36"/>
        <v>30.207896113877553</v>
      </c>
    </row>
    <row r="300" spans="8:16" x14ac:dyDescent="0.2">
      <c r="H300" s="1">
        <v>296</v>
      </c>
      <c r="I300" s="9">
        <f t="shared" si="31"/>
        <v>1415.8915687682772</v>
      </c>
      <c r="J300" s="1">
        <f t="shared" si="32"/>
        <v>0.18533977294675613</v>
      </c>
      <c r="K300" s="9">
        <f t="shared" si="33"/>
        <v>3.4252612324335262E-2</v>
      </c>
      <c r="L300" s="10">
        <f t="shared" si="30"/>
        <v>6.9633188104489818E-13</v>
      </c>
      <c r="M300" s="1">
        <f t="shared" si="34"/>
        <v>-5.7641592760793596</v>
      </c>
      <c r="N300" s="1">
        <f t="shared" si="35"/>
        <v>29.73800103946877</v>
      </c>
      <c r="P300" s="1">
        <f t="shared" si="36"/>
        <v>29.73800103946877</v>
      </c>
    </row>
    <row r="301" spans="8:16" x14ac:dyDescent="0.2">
      <c r="H301" s="1">
        <v>297</v>
      </c>
      <c r="I301" s="9">
        <f t="shared" si="31"/>
        <v>1436.4152116603414</v>
      </c>
      <c r="J301" s="1">
        <f t="shared" si="32"/>
        <v>0.18802631151903149</v>
      </c>
      <c r="K301" s="9">
        <f t="shared" si="33"/>
        <v>3.5249858341823391E-2</v>
      </c>
      <c r="L301" s="10">
        <f t="shared" si="30"/>
        <v>6.7856831265089568E-13</v>
      </c>
      <c r="M301" s="1">
        <f t="shared" si="34"/>
        <v>-5.7722168547787804</v>
      </c>
      <c r="N301" s="1">
        <f t="shared" si="35"/>
        <v>29.276335786897448</v>
      </c>
      <c r="P301" s="1">
        <f t="shared" si="36"/>
        <v>29.276335786897448</v>
      </c>
    </row>
    <row r="302" spans="8:16" x14ac:dyDescent="0.2">
      <c r="H302" s="1">
        <v>298</v>
      </c>
      <c r="I302" s="9">
        <f t="shared" si="31"/>
        <v>1457.2363490264568</v>
      </c>
      <c r="J302" s="1">
        <f t="shared" si="32"/>
        <v>0.19075179202689702</v>
      </c>
      <c r="K302" s="9">
        <f t="shared" si="33"/>
        <v>3.6276049981790764E-2</v>
      </c>
      <c r="L302" s="10">
        <f t="shared" si="30"/>
        <v>6.5725203057809267E-13</v>
      </c>
      <c r="M302" s="1">
        <f t="shared" si="34"/>
        <v>-5.780134033149368</v>
      </c>
      <c r="N302" s="1">
        <f t="shared" si="35"/>
        <v>28.822714880610533</v>
      </c>
      <c r="P302" s="1">
        <f t="shared" si="36"/>
        <v>28.822714880610533</v>
      </c>
    </row>
    <row r="303" spans="8:16" x14ac:dyDescent="0.2">
      <c r="H303" s="1">
        <v>299</v>
      </c>
      <c r="I303" s="9">
        <f t="shared" si="31"/>
        <v>1478.3592931109192</v>
      </c>
      <c r="J303" s="1">
        <f t="shared" si="32"/>
        <v>0.19351677894181099</v>
      </c>
      <c r="K303" s="9">
        <f t="shared" si="33"/>
        <v>3.7332022151774717E-2</v>
      </c>
      <c r="L303" s="10">
        <f t="shared" si="30"/>
        <v>6.4304117586289067E-13</v>
      </c>
      <c r="M303" s="1">
        <f t="shared" si="34"/>
        <v>-5.7879139505215838</v>
      </c>
      <c r="N303" s="1">
        <f t="shared" si="35"/>
        <v>28.376958450222048</v>
      </c>
      <c r="P303" s="1">
        <f t="shared" si="36"/>
        <v>28.376958450222048</v>
      </c>
    </row>
    <row r="304" spans="8:16" x14ac:dyDescent="0.2">
      <c r="H304" s="1">
        <v>300</v>
      </c>
      <c r="I304" s="9">
        <f t="shared" si="31"/>
        <v>1499.7884186649128</v>
      </c>
      <c r="J304" s="1">
        <f t="shared" si="32"/>
        <v>0.19632184491736426</v>
      </c>
      <c r="K304" s="9">
        <f t="shared" si="33"/>
        <v>3.8418633529282216E-2</v>
      </c>
      <c r="L304" s="10">
        <f t="shared" si="30"/>
        <v>6.2172489379008766E-13</v>
      </c>
      <c r="M304" s="1">
        <f t="shared" si="34"/>
        <v>-5.7955596520869488</v>
      </c>
      <c r="N304" s="1">
        <f t="shared" si="35"/>
        <v>27.938892019110085</v>
      </c>
      <c r="P304" s="1">
        <f t="shared" si="36"/>
        <v>27.938892019110085</v>
      </c>
    </row>
    <row r="305" spans="8:16" x14ac:dyDescent="0.2">
      <c r="H305" s="1">
        <v>301</v>
      </c>
      <c r="I305" s="9">
        <f t="shared" si="31"/>
        <v>1521.5281638525414</v>
      </c>
      <c r="J305" s="1">
        <f t="shared" si="32"/>
        <v>0.19916757090787962</v>
      </c>
      <c r="K305" s="9">
        <f t="shared" si="33"/>
        <v>3.9536767219908543E-2</v>
      </c>
      <c r="L305" s="10">
        <f t="shared" si="30"/>
        <v>6.0396132539608516E-13</v>
      </c>
      <c r="M305" s="1">
        <f t="shared" si="34"/>
        <v>-5.8030740924345441</v>
      </c>
      <c r="N305" s="1">
        <f t="shared" si="35"/>
        <v>27.508346301790027</v>
      </c>
      <c r="P305" s="1">
        <f t="shared" si="36"/>
        <v>27.508346301790027</v>
      </c>
    </row>
    <row r="306" spans="8:16" x14ac:dyDescent="0.2">
      <c r="H306" s="1">
        <v>302</v>
      </c>
      <c r="I306" s="9">
        <f t="shared" si="31"/>
        <v>1543.5830311700258</v>
      </c>
      <c r="J306" s="1">
        <f t="shared" si="32"/>
        <v>0.20205454628873407</v>
      </c>
      <c r="K306" s="9">
        <f t="shared" si="33"/>
        <v>4.0687331432556872E-2</v>
      </c>
      <c r="L306" s="10">
        <f t="shared" si="30"/>
        <v>5.8619775700208265E-13</v>
      </c>
      <c r="M306" s="1">
        <f t="shared" si="34"/>
        <v>-5.8104601389406598</v>
      </c>
      <c r="N306" s="1">
        <f t="shared" si="35"/>
        <v>27.0851570097023</v>
      </c>
      <c r="P306" s="1">
        <f t="shared" si="36"/>
        <v>27.0851570097023</v>
      </c>
    </row>
    <row r="307" spans="8:16" x14ac:dyDescent="0.2">
      <c r="H307" s="1">
        <v>303</v>
      </c>
      <c r="I307" s="9">
        <f t="shared" si="31"/>
        <v>1565.9575883782056</v>
      </c>
      <c r="J307" s="1">
        <f t="shared" si="32"/>
        <v>0.20498336897842334</v>
      </c>
      <c r="K307" s="9">
        <f t="shared" si="33"/>
        <v>4.1871260172132149E-2</v>
      </c>
      <c r="L307" s="10">
        <f t="shared" si="30"/>
        <v>5.6843418860808015E-13</v>
      </c>
      <c r="M307" s="1">
        <f t="shared" si="34"/>
        <v>-5.8177205750176686</v>
      </c>
      <c r="N307" s="1">
        <f t="shared" si="35"/>
        <v>26.669164665065125</v>
      </c>
      <c r="P307" s="1">
        <f t="shared" si="36"/>
        <v>26.669164665065125</v>
      </c>
    </row>
    <row r="308" spans="8:16" x14ac:dyDescent="0.2">
      <c r="H308" s="1">
        <v>304</v>
      </c>
      <c r="I308" s="9">
        <f t="shared" si="31"/>
        <v>1588.6564694485639</v>
      </c>
      <c r="J308" s="1">
        <f t="shared" si="32"/>
        <v>0.20795464556239607</v>
      </c>
      <c r="K308" s="9">
        <f t="shared" si="33"/>
        <v>4.3089513950088414E-2</v>
      </c>
      <c r="L308" s="10">
        <f t="shared" si="30"/>
        <v>5.5422333389287814E-13</v>
      </c>
      <c r="M308" s="1">
        <f t="shared" si="34"/>
        <v>-5.8248581032280233</v>
      </c>
      <c r="N308" s="1">
        <f t="shared" si="35"/>
        <v>26.260214422456272</v>
      </c>
      <c r="P308" s="1">
        <f t="shared" si="36"/>
        <v>26.260214422456272</v>
      </c>
    </row>
    <row r="309" spans="8:16" x14ac:dyDescent="0.2">
      <c r="H309" s="1">
        <v>305</v>
      </c>
      <c r="I309" s="9">
        <f t="shared" si="31"/>
        <v>1611.6843755229643</v>
      </c>
      <c r="J309" s="1">
        <f t="shared" si="32"/>
        <v>0.21096899141868322</v>
      </c>
      <c r="K309" s="9">
        <f t="shared" si="33"/>
        <v>4.4343080513212133E-2</v>
      </c>
      <c r="L309" s="10">
        <f t="shared" si="30"/>
        <v>5.4356519285647664E-13</v>
      </c>
      <c r="M309" s="1">
        <f t="shared" si="34"/>
        <v>-5.8318753482690227</v>
      </c>
      <c r="N309" s="1">
        <f t="shared" si="35"/>
        <v>25.858155897797872</v>
      </c>
      <c r="P309" s="1">
        <f t="shared" si="36"/>
        <v>25.858155897797872</v>
      </c>
    </row>
    <row r="310" spans="8:16" x14ac:dyDescent="0.2">
      <c r="H310" s="1">
        <v>306</v>
      </c>
      <c r="I310" s="9">
        <f t="shared" si="31"/>
        <v>1635.0460758873007</v>
      </c>
      <c r="J310" s="1">
        <f t="shared" si="32"/>
        <v>0.21402703084534846</v>
      </c>
      <c r="K310" s="9">
        <f t="shared" si="33"/>
        <v>4.5632975591026408E-2</v>
      </c>
      <c r="L310" s="10">
        <f t="shared" si="30"/>
        <v>5.2935433814127464E-13</v>
      </c>
      <c r="M310" s="1">
        <f t="shared" si="34"/>
        <v>-5.8387748598338334</v>
      </c>
      <c r="N310" s="1">
        <f t="shared" si="35"/>
        <v>25.462843004432557</v>
      </c>
      <c r="P310" s="1">
        <f t="shared" si="36"/>
        <v>25.462843004432557</v>
      </c>
    </row>
    <row r="311" spans="8:16" x14ac:dyDescent="0.2">
      <c r="H311" s="1">
        <v>307</v>
      </c>
      <c r="I311" s="9">
        <f t="shared" si="31"/>
        <v>1658.7464089592575</v>
      </c>
      <c r="J311" s="1">
        <f t="shared" si="32"/>
        <v>0.21712939718978558</v>
      </c>
      <c r="K311" s="9">
        <f t="shared" si="33"/>
        <v>4.6960243662203964E-2</v>
      </c>
      <c r="L311" s="10">
        <f t="shared" si="30"/>
        <v>5.1159076974727213E-13</v>
      </c>
      <c r="M311" s="1">
        <f t="shared" si="34"/>
        <v>-5.8455591153539936</v>
      </c>
      <c r="N311" s="1">
        <f t="shared" si="35"/>
        <v>25.074133795989042</v>
      </c>
      <c r="P311" s="1">
        <f t="shared" si="36"/>
        <v>25.074133795989042</v>
      </c>
    </row>
    <row r="312" spans="8:16" x14ac:dyDescent="0.2">
      <c r="H312" s="1">
        <v>308</v>
      </c>
      <c r="I312" s="9">
        <f t="shared" si="31"/>
        <v>1682.7902832903906</v>
      </c>
      <c r="J312" s="1">
        <f t="shared" si="32"/>
        <v>0.22027673297989073</v>
      </c>
      <c r="K312" s="9">
        <f t="shared" si="33"/>
        <v>4.8325958740379427E-2</v>
      </c>
      <c r="L312" s="10">
        <f t="shared" si="30"/>
        <v>4.9737991503207013E-13</v>
      </c>
      <c r="M312" s="1">
        <f t="shared" si="34"/>
        <v>-5.8522305226284725</v>
      </c>
      <c r="N312" s="1">
        <f t="shared" si="35"/>
        <v>24.691890315748481</v>
      </c>
      <c r="P312" s="1">
        <f t="shared" si="36"/>
        <v>24.691890315748481</v>
      </c>
    </row>
    <row r="313" spans="8:16" x14ac:dyDescent="0.2">
      <c r="H313" s="1">
        <v>309</v>
      </c>
      <c r="I313" s="9">
        <f t="shared" si="31"/>
        <v>1707.182678582732</v>
      </c>
      <c r="J313" s="1">
        <f t="shared" si="32"/>
        <v>0.22346969005713568</v>
      </c>
      <c r="K313" s="9">
        <f t="shared" si="33"/>
        <v>4.9731225179752495E-2</v>
      </c>
      <c r="L313" s="10">
        <f t="shared" si="30"/>
        <v>4.8316906031686813E-13</v>
      </c>
      <c r="M313" s="1">
        <f t="shared" si="34"/>
        <v>-5.858791422344126</v>
      </c>
      <c r="N313" s="1">
        <f t="shared" si="35"/>
        <v>24.315978452232969</v>
      </c>
      <c r="P313" s="1">
        <f t="shared" si="36"/>
        <v>24.315978452232969</v>
      </c>
    </row>
    <row r="314" spans="8:16" x14ac:dyDescent="0.2">
      <c r="H314" s="1">
        <v>310</v>
      </c>
      <c r="I314" s="9">
        <f t="shared" si="31"/>
        <v>1731.9286467201309</v>
      </c>
      <c r="J314" s="1">
        <f t="shared" si="32"/>
        <v>0.22670892971156981</v>
      </c>
      <c r="K314" s="9">
        <f t="shared" si="33"/>
        <v>5.117717850087522E-2</v>
      </c>
      <c r="L314" s="10">
        <f t="shared" si="30"/>
        <v>4.6540549192286562E-13</v>
      </c>
      <c r="M314" s="1">
        <f t="shared" si="34"/>
        <v>-5.865244090492209</v>
      </c>
      <c r="N314" s="1">
        <f t="shared" si="35"/>
        <v>23.946267800749354</v>
      </c>
      <c r="P314" s="1">
        <f t="shared" si="36"/>
        <v>23.946267800749354</v>
      </c>
    </row>
    <row r="315" spans="8:16" x14ac:dyDescent="0.2">
      <c r="H315" s="1">
        <v>311</v>
      </c>
      <c r="I315" s="9">
        <f t="shared" si="31"/>
        <v>1757.0333128145453</v>
      </c>
      <c r="J315" s="1">
        <f t="shared" si="32"/>
        <v>0.22999512281877968</v>
      </c>
      <c r="K315" s="9">
        <f t="shared" si="33"/>
        <v>5.2664986237017951E-2</v>
      </c>
      <c r="L315" s="10">
        <f t="shared" si="30"/>
        <v>4.5474735088646412E-13</v>
      </c>
      <c r="M315" s="1">
        <f t="shared" si="34"/>
        <v>-5.8715907406854244</v>
      </c>
      <c r="N315" s="1">
        <f t="shared" si="35"/>
        <v>23.58263153063217</v>
      </c>
      <c r="P315" s="1">
        <f t="shared" si="36"/>
        <v>23.58263153063217</v>
      </c>
    </row>
    <row r="316" spans="8:16" x14ac:dyDescent="0.2">
      <c r="H316" s="1">
        <v>312</v>
      </c>
      <c r="I316" s="9">
        <f t="shared" si="31"/>
        <v>1782.5018762674913</v>
      </c>
      <c r="J316" s="1">
        <f t="shared" si="32"/>
        <v>0.23332894997883219</v>
      </c>
      <c r="K316" s="9">
        <f t="shared" si="33"/>
        <v>5.4195848801506886E-2</v>
      </c>
      <c r="L316" s="10">
        <f t="shared" si="30"/>
        <v>4.4408920985006262E-13</v>
      </c>
      <c r="M316" s="1">
        <f t="shared" si="34"/>
        <v>-5.8778335263797814</v>
      </c>
      <c r="N316" s="1">
        <f t="shared" si="35"/>
        <v>23.224946257940871</v>
      </c>
      <c r="P316" s="1">
        <f t="shared" si="36"/>
        <v>23.224946257940871</v>
      </c>
    </row>
    <row r="317" spans="8:16" x14ac:dyDescent="0.2">
      <c r="H317" s="1">
        <v>313</v>
      </c>
      <c r="I317" s="9">
        <f t="shared" si="31"/>
        <v>1808.3396118469025</v>
      </c>
      <c r="J317" s="1">
        <f t="shared" si="32"/>
        <v>0.23671110165723527</v>
      </c>
      <c r="K317" s="9">
        <f t="shared" si="33"/>
        <v>5.577100037642925E-2</v>
      </c>
      <c r="L317" s="10">
        <f t="shared" si="30"/>
        <v>4.3343106881366111E-13</v>
      </c>
      <c r="M317" s="1">
        <f t="shared" si="34"/>
        <v>-5.8839745430053938</v>
      </c>
      <c r="N317" s="1">
        <f t="shared" si="35"/>
        <v>22.873091923373636</v>
      </c>
      <c r="P317" s="1">
        <f t="shared" si="36"/>
        <v>22.873091923373636</v>
      </c>
    </row>
    <row r="318" spans="8:16" x14ac:dyDescent="0.2">
      <c r="H318" s="1">
        <v>314</v>
      </c>
      <c r="I318" s="9">
        <f t="shared" si="31"/>
        <v>1834.5518707795591</v>
      </c>
      <c r="J318" s="1">
        <f t="shared" si="32"/>
        <v>0.24014227832793641</v>
      </c>
      <c r="K318" s="9">
        <f t="shared" si="33"/>
        <v>5.7391709823094564E-2</v>
      </c>
      <c r="L318" s="10">
        <f t="shared" si="30"/>
        <v>4.1922021409845911E-13</v>
      </c>
      <c r="M318" s="1">
        <f t="shared" si="34"/>
        <v>-5.8900158300101291</v>
      </c>
      <c r="N318" s="1">
        <f t="shared" si="35"/>
        <v>22.526951675175098</v>
      </c>
      <c r="P318" s="1">
        <f t="shared" si="36"/>
        <v>22.526951675175098</v>
      </c>
    </row>
    <row r="319" spans="8:16" x14ac:dyDescent="0.2">
      <c r="H319" s="1">
        <v>315</v>
      </c>
      <c r="I319" s="9">
        <f t="shared" si="31"/>
        <v>1861.1440818593994</v>
      </c>
      <c r="J319" s="1">
        <f t="shared" si="32"/>
        <v>0.2436231906184004</v>
      </c>
      <c r="K319" s="9">
        <f t="shared" si="33"/>
        <v>5.9059281614647859E-2</v>
      </c>
      <c r="L319" s="10">
        <f t="shared" si="30"/>
        <v>4.0856207306205761E-13</v>
      </c>
      <c r="M319" s="1">
        <f t="shared" si="34"/>
        <v>-5.8959593728199238</v>
      </c>
      <c r="N319" s="1">
        <f t="shared" si="35"/>
        <v>22.186411756818529</v>
      </c>
      <c r="P319" s="1">
        <f t="shared" si="36"/>
        <v>22.186411756818529</v>
      </c>
    </row>
    <row r="320" spans="8:16" x14ac:dyDescent="0.2">
      <c r="H320" s="1">
        <v>316</v>
      </c>
      <c r="I320" s="9">
        <f t="shared" si="31"/>
        <v>1888.121752571848</v>
      </c>
      <c r="J320" s="1">
        <f t="shared" si="32"/>
        <v>0.24715455945678344</v>
      </c>
      <c r="K320" s="9">
        <f t="shared" si="33"/>
        <v>6.0775056791216545E-2</v>
      </c>
      <c r="L320" s="10">
        <f t="shared" si="30"/>
        <v>3.943512183468556E-13</v>
      </c>
      <c r="M320" s="1">
        <f t="shared" si="34"/>
        <v>-5.9018071047193192</v>
      </c>
      <c r="N320" s="1">
        <f t="shared" si="35"/>
        <v>21.851361399259133</v>
      </c>
      <c r="P320" s="1">
        <f t="shared" si="36"/>
        <v>21.851361399259133</v>
      </c>
    </row>
    <row r="321" spans="8:16" x14ac:dyDescent="0.2">
      <c r="H321" s="1">
        <v>317</v>
      </c>
      <c r="I321" s="9">
        <f t="shared" si="31"/>
        <v>1915.4904702344836</v>
      </c>
      <c r="J321" s="1">
        <f t="shared" si="32"/>
        <v>0.25073711622124634</v>
      </c>
      <c r="K321" s="9">
        <f t="shared" si="33"/>
        <v>6.2540413937980696E-2</v>
      </c>
      <c r="L321" s="10">
        <f t="shared" si="30"/>
        <v>3.872457909892546E-13</v>
      </c>
      <c r="M321" s="1">
        <f t="shared" si="34"/>
        <v>-5.9075609086557428</v>
      </c>
      <c r="N321" s="1">
        <f t="shared" si="35"/>
        <v>21.521692717556277</v>
      </c>
      <c r="P321" s="1">
        <f t="shared" si="36"/>
        <v>21.521692717556277</v>
      </c>
    </row>
    <row r="322" spans="8:16" x14ac:dyDescent="0.2">
      <c r="H322" s="1">
        <v>318</v>
      </c>
      <c r="I322" s="9">
        <f t="shared" si="31"/>
        <v>1943.2559031542135</v>
      </c>
      <c r="J322" s="1">
        <f t="shared" si="32"/>
        <v>0.25437160289142813</v>
      </c>
      <c r="K322" s="9">
        <f t="shared" si="33"/>
        <v>6.4356770186541526E-2</v>
      </c>
      <c r="L322" s="10">
        <f t="shared" si="30"/>
        <v>3.730349362740526E-13</v>
      </c>
      <c r="M322" s="1">
        <f t="shared" si="34"/>
        <v>-5.9132226189707788</v>
      </c>
      <c r="N322" s="1">
        <f t="shared" si="35"/>
        <v>21.197300611679054</v>
      </c>
      <c r="P322" s="1">
        <f t="shared" si="36"/>
        <v>21.197300611679054</v>
      </c>
    </row>
    <row r="323" spans="8:16" x14ac:dyDescent="0.2">
      <c r="H323" s="1">
        <v>319</v>
      </c>
      <c r="I323" s="9">
        <f t="shared" si="31"/>
        <v>1971.4238018012334</v>
      </c>
      <c r="J323" s="1">
        <f t="shared" si="32"/>
        <v>0.25805877220211731</v>
      </c>
      <c r="K323" s="9">
        <f t="shared" si="33"/>
        <v>6.6225582239964664E-2</v>
      </c>
      <c r="L323" s="10">
        <f t="shared" si="30"/>
        <v>3.5882408155885059E-13</v>
      </c>
      <c r="M323" s="1">
        <f t="shared" si="34"/>
        <v>-5.9187940230616478</v>
      </c>
      <c r="N323" s="1">
        <f t="shared" si="35"/>
        <v>20.878082671310324</v>
      </c>
      <c r="P323" s="1">
        <f t="shared" si="36"/>
        <v>20.878082671310324</v>
      </c>
    </row>
    <row r="324" spans="8:16" x14ac:dyDescent="0.2">
      <c r="H324" s="1">
        <v>320</v>
      </c>
      <c r="I324" s="9">
        <f t="shared" si="31"/>
        <v>2000</v>
      </c>
      <c r="J324" s="1">
        <f t="shared" si="32"/>
        <v>0.26179938779914941</v>
      </c>
      <c r="K324" s="9">
        <f t="shared" si="33"/>
        <v>6.8148347421863403E-2</v>
      </c>
      <c r="L324" s="10">
        <f t="shared" ref="L324:L387" si="37">10*LOG10(($B$15+$B$16+$B$17)^2 + ( $B$15*$B$17*K324 - ($B$16*($B$15+$B$17) + 4*$B$15*$B$17) )*K324 )  - 10*LOG10( (1+$Z$2+$Z$3)^2 + ( 1*$Z$3*K324 - ($Z$2*(1+$Z$3) + 4*1*$Z$3) )*K324)</f>
        <v>3.5171865420124959E-13</v>
      </c>
      <c r="M324" s="1">
        <f t="shared" si="34"/>
        <v>-5.9242768629758871</v>
      </c>
      <c r="N324" s="1">
        <f t="shared" si="35"/>
        <v>20.563939084478534</v>
      </c>
      <c r="P324" s="1">
        <f t="shared" si="36"/>
        <v>20.563939084478534</v>
      </c>
    </row>
    <row r="325" spans="8:16" x14ac:dyDescent="0.2">
      <c r="H325" s="1">
        <v>321</v>
      </c>
      <c r="I325" s="9">
        <f t="shared" ref="I325:I388" si="38">20*10^(H325/160)</f>
        <v>2028.9904161374729</v>
      </c>
      <c r="J325" s="1">
        <f t="shared" ref="J325:J388" si="39">2*PI()*I325/$B$6</f>
        <v>0.26559422439756591</v>
      </c>
      <c r="K325" s="9">
        <f t="shared" ref="K325:K388" si="40">4*SIN(J325/2)^2</f>
        <v>7.0126604749882193E-2</v>
      </c>
      <c r="L325" s="10">
        <f t="shared" si="37"/>
        <v>3.4461322684364859E-13</v>
      </c>
      <c r="M325" s="1">
        <f t="shared" ref="M325:M388" si="41">ATAN2( ( $Z$1+$Z$2*$AB$2+$Z$3*$AB$3+ ($Z$1*$AB$2+$Z$2*(1+$AB$3)+$Z$3*$AB$2)*COS(J325)+ ($Z$1*$AB$3+$Z$3)*COS(2*J325) ) / ( 1+$AB$2*$AB$2+$AB$3*$AB$3+ 2* ( ($AB$2+$AB$2*$AB$3)*COS(J325)+ $AB$3*COS(2*J325) ) ),( ($Z$2-$Z$1*$AB$2+$Z$3*$AB$2-$Z$2*$AB$3+ 2*(-$Z$1*$AB$3+$Z$3)*COS(J325) )*SIN(J325) / ( 1+$AB$2*$AB$2+$AB$3*$AB$3+ 2*($AB$2 + $AB$2*$AB$3)*COS(J325)+ 2*$AB$3*COS(2*J325) ) ))*2</f>
        <v>-5.9296728369421485</v>
      </c>
      <c r="N325" s="1">
        <f t="shared" ref="N325:N388" si="42">DEGREES(M325)+360</f>
        <v>20.254772549849292</v>
      </c>
      <c r="P325" s="1">
        <f t="shared" ref="P325:P388" si="43">IF(N325&gt;180,N325-360,N325)</f>
        <v>20.254772549849292</v>
      </c>
    </row>
    <row r="326" spans="8:16" x14ac:dyDescent="0.2">
      <c r="H326" s="1">
        <v>322</v>
      </c>
      <c r="I326" s="9">
        <f t="shared" si="38"/>
        <v>2058.4010543888589</v>
      </c>
      <c r="J326" s="1">
        <f t="shared" si="39"/>
        <v>0.26944406794206344</v>
      </c>
      <c r="K326" s="9">
        <f t="shared" si="40"/>
        <v>7.2161936033927856E-2</v>
      </c>
      <c r="L326" s="10">
        <f t="shared" si="37"/>
        <v>3.3395508580724709E-13</v>
      </c>
      <c r="M326" s="1">
        <f t="shared" si="41"/>
        <v>-5.934983600839864</v>
      </c>
      <c r="N326" s="1">
        <f t="shared" si="42"/>
        <v>19.950488192519742</v>
      </c>
      <c r="P326" s="1">
        <f t="shared" si="43"/>
        <v>19.950488192519742</v>
      </c>
    </row>
    <row r="327" spans="8:16" x14ac:dyDescent="0.2">
      <c r="H327" s="1">
        <v>323</v>
      </c>
      <c r="I327" s="9">
        <f t="shared" si="38"/>
        <v>2088.2380059611291</v>
      </c>
      <c r="J327" s="1">
        <f t="shared" si="39"/>
        <v>0.27334971576977007</v>
      </c>
      <c r="K327" s="9">
        <f t="shared" si="40"/>
        <v>7.4255966999489498E-2</v>
      </c>
      <c r="L327" s="10">
        <f t="shared" si="37"/>
        <v>3.1974423109204508E-13</v>
      </c>
      <c r="M327" s="1">
        <f t="shared" si="41"/>
        <v>-5.9402107696104576</v>
      </c>
      <c r="N327" s="1">
        <f t="shared" si="42"/>
        <v>19.650993483162154</v>
      </c>
      <c r="P327" s="1">
        <f t="shared" si="43"/>
        <v>19.650993483162154</v>
      </c>
    </row>
    <row r="328" spans="8:16" x14ac:dyDescent="0.2">
      <c r="H328" s="1">
        <v>324</v>
      </c>
      <c r="I328" s="9">
        <f t="shared" si="38"/>
        <v>2118.5074503545779</v>
      </c>
      <c r="J328" s="1">
        <f t="shared" si="39"/>
        <v>0.27731197677538272</v>
      </c>
      <c r="K328" s="9">
        <f t="shared" si="40"/>
        <v>7.6410368436373208E-2</v>
      </c>
      <c r="L328" s="10">
        <f t="shared" si="37"/>
        <v>3.1619151741324458E-13</v>
      </c>
      <c r="M328" s="1">
        <f t="shared" si="41"/>
        <v>-5.9453559186125933</v>
      </c>
      <c r="N328" s="1">
        <f t="shared" si="42"/>
        <v>19.356198160373822</v>
      </c>
      <c r="P328" s="1">
        <f t="shared" si="43"/>
        <v>19.356198160373822</v>
      </c>
    </row>
    <row r="329" spans="8:16" x14ac:dyDescent="0.2">
      <c r="H329" s="1">
        <v>325</v>
      </c>
      <c r="I329" s="9">
        <f t="shared" si="38"/>
        <v>2149.2156566426356</v>
      </c>
      <c r="J329" s="1">
        <f t="shared" si="39"/>
        <v>0.28133167157869443</v>
      </c>
      <c r="K329" s="9">
        <f t="shared" si="40"/>
        <v>7.8626857373162024E-2</v>
      </c>
      <c r="L329" s="10">
        <f t="shared" si="37"/>
        <v>3.0198066269804258E-13</v>
      </c>
      <c r="M329" s="1">
        <f t="shared" si="41"/>
        <v>-5.9504205849239113</v>
      </c>
      <c r="N329" s="1">
        <f t="shared" si="42"/>
        <v>19.066014156093217</v>
      </c>
      <c r="P329" s="1">
        <f t="shared" si="43"/>
        <v>19.066014156093217</v>
      </c>
    </row>
    <row r="330" spans="8:16" x14ac:dyDescent="0.2">
      <c r="H330" s="1">
        <v>326</v>
      </c>
      <c r="I330" s="9">
        <f t="shared" si="38"/>
        <v>2180.3689847702576</v>
      </c>
      <c r="J330" s="1">
        <f t="shared" si="39"/>
        <v>0.28540963269455322</v>
      </c>
      <c r="K330" s="9">
        <f t="shared" si="40"/>
        <v>8.0907198277701625E-2</v>
      </c>
      <c r="L330" s="10">
        <f t="shared" si="37"/>
        <v>2.9487523534044158E-13</v>
      </c>
      <c r="M330" s="1">
        <f t="shared" si="41"/>
        <v>-5.9554062685915499</v>
      </c>
      <c r="N330" s="1">
        <f t="shared" si="42"/>
        <v>18.78035552395022</v>
      </c>
      <c r="P330" s="1">
        <f t="shared" si="43"/>
        <v>18.78035552395022</v>
      </c>
    </row>
    <row r="331" spans="8:16" x14ac:dyDescent="0.2">
      <c r="H331" s="1">
        <v>327</v>
      </c>
      <c r="I331" s="9">
        <f t="shared" si="38"/>
        <v>2211.9738868711211</v>
      </c>
      <c r="J331" s="1">
        <f t="shared" si="39"/>
        <v>0.28954670470528227</v>
      </c>
      <c r="K331" s="9">
        <f t="shared" si="40"/>
        <v>8.3253204283888854E-2</v>
      </c>
      <c r="L331" s="10">
        <f t="shared" si="37"/>
        <v>2.8421709430404007E-13</v>
      </c>
      <c r="M331" s="1">
        <f t="shared" si="41"/>
        <v>-5.9603144338336556</v>
      </c>
      <c r="N331" s="1">
        <f t="shared" si="42"/>
        <v>18.49913837042476</v>
      </c>
      <c r="P331" s="1">
        <f t="shared" si="43"/>
        <v>18.49913837042476</v>
      </c>
    </row>
    <row r="332" spans="8:16" x14ac:dyDescent="0.2">
      <c r="H332" s="1">
        <v>328</v>
      </c>
      <c r="I332" s="9">
        <f t="shared" si="38"/>
        <v>2244.0369086039268</v>
      </c>
      <c r="J332" s="1">
        <f t="shared" si="39"/>
        <v>0.29374374443560197</v>
      </c>
      <c r="K332" s="9">
        <f t="shared" si="40"/>
        <v>8.5666738445025814E-2</v>
      </c>
      <c r="L332" s="10">
        <f t="shared" si="37"/>
        <v>2.7711166694643907E-13</v>
      </c>
      <c r="M332" s="1">
        <f t="shared" si="41"/>
        <v>-5.9651465101940131</v>
      </c>
      <c r="N332" s="1">
        <f t="shared" si="42"/>
        <v>18.222280788691364</v>
      </c>
      <c r="P332" s="1">
        <f t="shared" si="43"/>
        <v>18.222280788691364</v>
      </c>
    </row>
    <row r="333" spans="8:16" x14ac:dyDescent="0.2">
      <c r="H333" s="1">
        <v>329</v>
      </c>
      <c r="I333" s="9">
        <f t="shared" si="38"/>
        <v>2276.5646905080639</v>
      </c>
      <c r="J333" s="1">
        <f t="shared" si="39"/>
        <v>0.2980016211300856</v>
      </c>
      <c r="K333" s="9">
        <f t="shared" si="40"/>
        <v>8.814971501397606E-2</v>
      </c>
      <c r="L333" s="10">
        <f t="shared" si="37"/>
        <v>2.7000623958883807E-13</v>
      </c>
      <c r="M333" s="1">
        <f t="shared" si="41"/>
        <v>-5.969903893651793</v>
      </c>
      <c r="N333" s="1">
        <f t="shared" si="42"/>
        <v>17.949702795035194</v>
      </c>
      <c r="P333" s="1">
        <f t="shared" si="43"/>
        <v>17.949702795035194</v>
      </c>
    </row>
    <row r="334" spans="8:16" x14ac:dyDescent="0.2">
      <c r="H334" s="1">
        <v>330</v>
      </c>
      <c r="I334" s="9">
        <f t="shared" si="38"/>
        <v>2309.563969378918</v>
      </c>
      <c r="J334" s="1">
        <f t="shared" si="39"/>
        <v>0.30232121663318712</v>
      </c>
      <c r="K334" s="9">
        <f t="shared" si="40"/>
        <v>9.0704100750338801E-2</v>
      </c>
      <c r="L334" s="10">
        <f t="shared" si="37"/>
        <v>2.6290081223123707E-13</v>
      </c>
      <c r="M334" s="1">
        <f t="shared" si="41"/>
        <v>-5.9745879476883497</v>
      </c>
      <c r="N334" s="1">
        <f t="shared" si="42"/>
        <v>17.681326267729276</v>
      </c>
      <c r="P334" s="1">
        <f t="shared" si="43"/>
        <v>17.681326267729276</v>
      </c>
    </row>
    <row r="335" spans="8:16" x14ac:dyDescent="0.2">
      <c r="H335" s="1">
        <v>331</v>
      </c>
      <c r="I335" s="9">
        <f t="shared" si="38"/>
        <v>2343.0415796631214</v>
      </c>
      <c r="J335" s="1">
        <f t="shared" si="39"/>
        <v>0.30670342557187857</v>
      </c>
      <c r="K335" s="9">
        <f t="shared" si="40"/>
        <v>9.3331916254830116E-2</v>
      </c>
      <c r="L335" s="10">
        <f t="shared" si="37"/>
        <v>2.5579538487363607E-13</v>
      </c>
      <c r="M335" s="1">
        <f t="shared" si="41"/>
        <v>-5.9792000043129159</v>
      </c>
      <c r="N335" s="1">
        <f t="shared" si="42"/>
        <v>17.417074888266313</v>
      </c>
      <c r="P335" s="1">
        <f t="shared" si="43"/>
        <v>17.417074888266313</v>
      </c>
    </row>
    <row r="336" spans="8:16" x14ac:dyDescent="0.2">
      <c r="H336" s="1">
        <v>332</v>
      </c>
      <c r="I336" s="9">
        <f t="shared" si="38"/>
        <v>2377.0044548740384</v>
      </c>
      <c r="J336" s="1">
        <f t="shared" si="39"/>
        <v>0.31114915554093708</v>
      </c>
      <c r="K336" s="9">
        <f t="shared" si="40"/>
        <v>9.6035237331032489E-2</v>
      </c>
      <c r="L336" s="10">
        <f t="shared" si="37"/>
        <v>2.5224267119483557E-13</v>
      </c>
      <c r="M336" s="1">
        <f t="shared" si="41"/>
        <v>-5.9837413650489522</v>
      </c>
      <c r="N336" s="1">
        <f t="shared" si="42"/>
        <v>17.156874084845015</v>
      </c>
      <c r="P336" s="1">
        <f t="shared" si="43"/>
        <v>17.156874084845015</v>
      </c>
    </row>
    <row r="337" spans="8:16" x14ac:dyDescent="0.2">
      <c r="H337" s="1">
        <v>333</v>
      </c>
      <c r="I337" s="9">
        <f t="shared" si="38"/>
        <v>2411.4596290277477</v>
      </c>
      <c r="J337" s="1">
        <f t="shared" si="39"/>
        <v>0.31565932729091417</v>
      </c>
      <c r="K337" s="9">
        <f t="shared" si="40"/>
        <v>9.8816196374637622E-2</v>
      </c>
      <c r="L337" s="10">
        <f t="shared" si="37"/>
        <v>2.3803181647963356E-13</v>
      </c>
      <c r="M337" s="1">
        <f t="shared" si="41"/>
        <v>-5.9882133018828272</v>
      </c>
      <c r="N337" s="1">
        <f t="shared" si="42"/>
        <v>16.90065097801488</v>
      </c>
      <c r="P337" s="1">
        <f t="shared" si="43"/>
        <v>16.90065097801488</v>
      </c>
    </row>
    <row r="338" spans="8:16" x14ac:dyDescent="0.2">
      <c r="H338" s="1">
        <v>334</v>
      </c>
      <c r="I338" s="9">
        <f t="shared" si="38"/>
        <v>2446.4142380998642</v>
      </c>
      <c r="J338" s="1">
        <f t="shared" si="39"/>
        <v>0.32023487491883351</v>
      </c>
      <c r="K338" s="9">
        <f t="shared" si="40"/>
        <v>0.10167698379028133</v>
      </c>
      <c r="L338" s="10">
        <f t="shared" si="37"/>
        <v>2.3447910280083306E-13</v>
      </c>
      <c r="M338" s="1">
        <f t="shared" si="41"/>
        <v>-5.9926170581764406</v>
      </c>
      <c r="N338" s="1">
        <f t="shared" si="42"/>
        <v>16.648334328386625</v>
      </c>
      <c r="P338" s="1">
        <f t="shared" si="43"/>
        <v>16.648334328386625</v>
      </c>
    </row>
    <row r="339" spans="8:16" x14ac:dyDescent="0.2">
      <c r="H339" s="1">
        <v>335</v>
      </c>
      <c r="I339" s="9">
        <f t="shared" si="38"/>
        <v>2481.8755215034403</v>
      </c>
      <c r="J339" s="1">
        <f t="shared" si="39"/>
        <v>0.32487674606164768</v>
      </c>
      <c r="K339" s="9">
        <f t="shared" si="40"/>
        <v>0.10461984943602068</v>
      </c>
      <c r="L339" s="10">
        <f t="shared" si="37"/>
        <v>2.2737367544323206E-13</v>
      </c>
      <c r="M339" s="1">
        <f t="shared" si="41"/>
        <v>-5.9969538495453216</v>
      </c>
      <c r="N339" s="1">
        <f t="shared" si="42"/>
        <v>16.399854486320976</v>
      </c>
      <c r="P339" s="1">
        <f t="shared" si="43"/>
        <v>16.399854486320976</v>
      </c>
    </row>
    <row r="340" spans="8:16" x14ac:dyDescent="0.2">
      <c r="H340" s="1">
        <v>336</v>
      </c>
      <c r="I340" s="9">
        <f t="shared" si="38"/>
        <v>2517.8508235883355</v>
      </c>
      <c r="J340" s="1">
        <f t="shared" si="39"/>
        <v>0.32958590209250521</v>
      </c>
      <c r="K340" s="9">
        <f t="shared" si="40"/>
        <v>0.10764710409547623</v>
      </c>
      <c r="L340" s="10">
        <f t="shared" si="37"/>
        <v>2.2382096176443156E-13</v>
      </c>
      <c r="M340" s="1">
        <f t="shared" si="41"/>
        <v>-6.001224864703671</v>
      </c>
      <c r="N340" s="1">
        <f t="shared" si="42"/>
        <v>16.155143343511156</v>
      </c>
      <c r="P340" s="1">
        <f t="shared" si="43"/>
        <v>16.155143343511156</v>
      </c>
    </row>
    <row r="341" spans="8:16" x14ac:dyDescent="0.2">
      <c r="H341" s="1">
        <v>337</v>
      </c>
      <c r="I341" s="9">
        <f t="shared" si="38"/>
        <v>2554.3475951622891</v>
      </c>
      <c r="J341" s="1">
        <f t="shared" si="39"/>
        <v>0.33436331831985844</v>
      </c>
      <c r="K341" s="9">
        <f t="shared" si="40"/>
        <v>0.11076112097760361</v>
      </c>
      <c r="L341" s="10">
        <f t="shared" si="37"/>
        <v>2.1316282072803006E-13</v>
      </c>
      <c r="M341" s="1">
        <f t="shared" si="41"/>
        <v>-6.0054312662777445</v>
      </c>
      <c r="N341" s="1">
        <f t="shared" si="42"/>
        <v>15.914134286379578</v>
      </c>
      <c r="P341" s="1">
        <f t="shared" si="43"/>
        <v>15.914134286379578</v>
      </c>
    </row>
    <row r="342" spans="8:16" x14ac:dyDescent="0.2">
      <c r="H342" s="1">
        <v>338</v>
      </c>
      <c r="I342" s="9">
        <f t="shared" si="38"/>
        <v>2591.3733950340393</v>
      </c>
      <c r="J342" s="1">
        <f t="shared" si="39"/>
        <v>0.33920998418945747</v>
      </c>
      <c r="K342" s="9">
        <f t="shared" si="40"/>
        <v>0.11396433724401903</v>
      </c>
      <c r="L342" s="10">
        <f t="shared" si="37"/>
        <v>2.1316282072803006E-13</v>
      </c>
      <c r="M342" s="1">
        <f t="shared" si="41"/>
        <v>-6.0095741915889205</v>
      </c>
      <c r="N342" s="1">
        <f t="shared" si="42"/>
        <v>15.676762151211278</v>
      </c>
      <c r="P342" s="1">
        <f t="shared" si="43"/>
        <v>15.676762151211278</v>
      </c>
    </row>
    <row r="343" spans="8:16" x14ac:dyDescent="0.2">
      <c r="H343" s="1">
        <v>339</v>
      </c>
      <c r="I343" s="9">
        <f t="shared" si="38"/>
        <v>2628.9358915788448</v>
      </c>
      <c r="J343" s="1">
        <f t="shared" si="39"/>
        <v>0.34412690348927633</v>
      </c>
      <c r="K343" s="9">
        <f t="shared" si="40"/>
        <v>0.11725925556375248</v>
      </c>
      <c r="L343" s="10">
        <f t="shared" si="37"/>
        <v>2.0605739337042905E-13</v>
      </c>
      <c r="M343" s="1">
        <f t="shared" si="41"/>
        <v>-6.0136547534077334</v>
      </c>
      <c r="N343" s="1">
        <f t="shared" si="42"/>
        <v>15.44296318095104</v>
      </c>
      <c r="P343" s="1">
        <f t="shared" si="43"/>
        <v>15.44296318095104</v>
      </c>
    </row>
    <row r="344" spans="8:16" x14ac:dyDescent="0.2">
      <c r="H344" s="1">
        <v>340</v>
      </c>
      <c r="I344" s="9">
        <f t="shared" si="38"/>
        <v>2667.0428643266487</v>
      </c>
      <c r="J344" s="1">
        <f t="shared" si="39"/>
        <v>0.3491150945574033</v>
      </c>
      <c r="K344" s="9">
        <f t="shared" si="40"/>
        <v>0.12064844569523396</v>
      </c>
      <c r="L344" s="10">
        <f t="shared" si="37"/>
        <v>1.9895196601282805E-13</v>
      </c>
      <c r="M344" s="1">
        <f t="shared" si="41"/>
        <v>-6.0176740406800873</v>
      </c>
      <c r="N344" s="1">
        <f t="shared" si="42"/>
        <v>15.212674983594525</v>
      </c>
      <c r="P344" s="1">
        <f t="shared" si="43"/>
        <v>15.212674983594525</v>
      </c>
    </row>
    <row r="345" spans="8:16" x14ac:dyDescent="0.2">
      <c r="H345" s="1">
        <v>341</v>
      </c>
      <c r="I345" s="9">
        <f t="shared" si="38"/>
        <v>2705.7022055733032</v>
      </c>
      <c r="J345" s="1">
        <f t="shared" si="39"/>
        <v>0.35417559049294961</v>
      </c>
      <c r="K345" s="9">
        <f t="shared" si="40"/>
        <v>0.1241345460952728</v>
      </c>
      <c r="L345" s="10">
        <f t="shared" si="37"/>
        <v>1.9539925233402755E-13</v>
      </c>
      <c r="M345" s="1">
        <f t="shared" si="41"/>
        <v>-6.0216331192268244</v>
      </c>
      <c r="N345" s="1">
        <f t="shared" si="42"/>
        <v>14.985836492105705</v>
      </c>
      <c r="P345" s="1">
        <f t="shared" si="43"/>
        <v>14.985836492105705</v>
      </c>
    </row>
    <row r="346" spans="8:16" x14ac:dyDescent="0.2">
      <c r="H346" s="1">
        <v>342</v>
      </c>
      <c r="I346" s="9">
        <f t="shared" si="38"/>
        <v>2744.9219220151263</v>
      </c>
      <c r="J346" s="1">
        <f t="shared" si="39"/>
        <v>0.35930943937001236</v>
      </c>
      <c r="K346" s="9">
        <f t="shared" si="40"/>
        <v>0.12772026555471064</v>
      </c>
      <c r="L346" s="10">
        <f t="shared" si="37"/>
        <v>1.8474111129762605E-13</v>
      </c>
      <c r="M346" s="1">
        <f t="shared" si="41"/>
        <v>-6.0255330324177692</v>
      </c>
      <c r="N346" s="1">
        <f t="shared" si="42"/>
        <v>14.762387925797157</v>
      </c>
      <c r="P346" s="1">
        <f t="shared" si="43"/>
        <v>14.762387925797157</v>
      </c>
    </row>
    <row r="347" spans="8:16" x14ac:dyDescent="0.2">
      <c r="H347" s="1">
        <v>343</v>
      </c>
      <c r="I347" s="9">
        <f t="shared" si="38"/>
        <v>2784.7101364071682</v>
      </c>
      <c r="J347" s="1">
        <f t="shared" si="39"/>
        <v>0.36451770445474124</v>
      </c>
      <c r="K347" s="9">
        <f t="shared" si="40"/>
        <v>0.13140838486036635</v>
      </c>
      <c r="L347" s="10">
        <f t="shared" si="37"/>
        <v>1.8118839761882555E-13</v>
      </c>
      <c r="M347" s="1">
        <f t="shared" si="41"/>
        <v>-6.0293748018213087</v>
      </c>
      <c r="N347" s="1">
        <f t="shared" si="42"/>
        <v>14.542270753111893</v>
      </c>
      <c r="P347" s="1">
        <f t="shared" si="43"/>
        <v>14.542270753111893</v>
      </c>
    </row>
    <row r="348" spans="8:16" x14ac:dyDescent="0.2">
      <c r="H348" s="1">
        <v>344</v>
      </c>
      <c r="I348" s="9">
        <f t="shared" si="38"/>
        <v>2825.0750892455085</v>
      </c>
      <c r="J348" s="1">
        <f t="shared" si="39"/>
        <v>0.36980146442555079</v>
      </c>
      <c r="K348" s="9">
        <f t="shared" si="40"/>
        <v>0.13520175848280824</v>
      </c>
      <c r="L348" s="10">
        <f t="shared" si="37"/>
        <v>1.7763568394002505E-13</v>
      </c>
      <c r="M348" s="1">
        <f t="shared" si="41"/>
        <v>-6.033159427830534</v>
      </c>
      <c r="N348" s="1">
        <f t="shared" si="42"/>
        <v>14.325427655747831</v>
      </c>
      <c r="P348" s="1">
        <f t="shared" si="43"/>
        <v>14.325427655747831</v>
      </c>
    </row>
    <row r="349" spans="8:16" x14ac:dyDescent="0.2">
      <c r="H349" s="1">
        <v>345</v>
      </c>
      <c r="I349" s="9">
        <f t="shared" si="38"/>
        <v>2866.0251404739274</v>
      </c>
      <c r="J349" s="1">
        <f t="shared" si="39"/>
        <v>0.37516181359652273</v>
      </c>
      <c r="K349" s="9">
        <f t="shared" si="40"/>
        <v>0.13910331628940847</v>
      </c>
      <c r="L349" s="10">
        <f t="shared" si="37"/>
        <v>1.7053025658242404E-13</v>
      </c>
      <c r="M349" s="1">
        <f t="shared" si="41"/>
        <v>-6.0368878902669145</v>
      </c>
      <c r="N349" s="1">
        <f t="shared" si="42"/>
        <v>14.111802494070162</v>
      </c>
      <c r="P349" s="1">
        <f t="shared" si="43"/>
        <v>14.111802494070162</v>
      </c>
    </row>
    <row r="350" spans="8:16" x14ac:dyDescent="0.2">
      <c r="H350" s="1">
        <v>346</v>
      </c>
      <c r="I350" s="9">
        <f t="shared" si="38"/>
        <v>2907.5687712153258</v>
      </c>
      <c r="J350" s="1">
        <f t="shared" si="39"/>
        <v>0.38059986214404878</v>
      </c>
      <c r="K350" s="9">
        <f t="shared" si="40"/>
        <v>0.14311606528204904</v>
      </c>
      <c r="L350" s="10">
        <f t="shared" si="37"/>
        <v>1.7053025658242404E-13</v>
      </c>
      <c r="M350" s="1">
        <f t="shared" si="41"/>
        <v>-6.0405611489624409</v>
      </c>
      <c r="N350" s="1">
        <f t="shared" si="42"/>
        <v>13.901340273756773</v>
      </c>
      <c r="P350" s="1">
        <f t="shared" si="43"/>
        <v>13.901340273756773</v>
      </c>
    </row>
    <row r="351" spans="8:16" x14ac:dyDescent="0.2">
      <c r="H351" s="1">
        <v>347</v>
      </c>
      <c r="I351" s="9">
        <f t="shared" si="38"/>
        <v>2949.7145855282506</v>
      </c>
      <c r="J351" s="1">
        <f t="shared" si="39"/>
        <v>0.38611673633675891</v>
      </c>
      <c r="K351" s="9">
        <f t="shared" si="40"/>
        <v>0.14724309135874905</v>
      </c>
      <c r="L351" s="10">
        <f t="shared" si="37"/>
        <v>1.6342482922482304E-13</v>
      </c>
      <c r="M351" s="1">
        <f t="shared" si="41"/>
        <v>-6.0441801443211309</v>
      </c>
      <c r="N351" s="1">
        <f t="shared" si="42"/>
        <v>13.693987113626406</v>
      </c>
      <c r="P351" s="1">
        <f t="shared" si="43"/>
        <v>13.693987113626406</v>
      </c>
    </row>
    <row r="352" spans="8:16" x14ac:dyDescent="0.2">
      <c r="H352" s="1">
        <v>348</v>
      </c>
      <c r="I352" s="9">
        <f t="shared" si="38"/>
        <v>2992.4713121888658</v>
      </c>
      <c r="J352" s="1">
        <f t="shared" si="39"/>
        <v>0.39171357876878121</v>
      </c>
      <c r="K352" s="9">
        <f t="shared" si="40"/>
        <v>0.15148756109838152</v>
      </c>
      <c r="L352" s="10">
        <f t="shared" si="37"/>
        <v>1.5631940186722204E-13</v>
      </c>
      <c r="M352" s="1">
        <f t="shared" si="41"/>
        <v>-6.0477457978607463</v>
      </c>
      <c r="N352" s="1">
        <f t="shared" si="42"/>
        <v>13.489690214600557</v>
      </c>
      <c r="P352" s="1">
        <f t="shared" si="43"/>
        <v>13.489690214600557</v>
      </c>
    </row>
    <row r="353" spans="8:16" x14ac:dyDescent="0.2">
      <c r="H353" s="1">
        <v>349</v>
      </c>
      <c r="I353" s="9">
        <f t="shared" si="38"/>
        <v>3035.8478064987694</v>
      </c>
      <c r="J353" s="1">
        <f t="shared" si="39"/>
        <v>0.3973915485963842</v>
      </c>
      <c r="K353" s="9">
        <f t="shared" si="40"/>
        <v>0.15585272356754101</v>
      </c>
      <c r="L353" s="10">
        <f t="shared" si="37"/>
        <v>1.5631940186722204E-13</v>
      </c>
      <c r="M353" s="1">
        <f t="shared" si="41"/>
        <v>-6.051259012735537</v>
      </c>
      <c r="N353" s="1">
        <f t="shared" si="42"/>
        <v>13.288397829752455</v>
      </c>
      <c r="P353" s="1">
        <f t="shared" si="43"/>
        <v>13.288397829752455</v>
      </c>
    </row>
    <row r="354" spans="8:16" x14ac:dyDescent="0.2">
      <c r="H354" s="1">
        <v>350</v>
      </c>
      <c r="I354" s="9">
        <f t="shared" si="38"/>
        <v>3079.8530521189855</v>
      </c>
      <c r="J354" s="1">
        <f t="shared" si="39"/>
        <v>0.40315182177804609</v>
      </c>
      <c r="K354" s="9">
        <f t="shared" si="40"/>
        <v>0.16034191214850094</v>
      </c>
      <c r="L354" s="10">
        <f t="shared" si="37"/>
        <v>1.5276668818842154E-13</v>
      </c>
      <c r="M354" s="1">
        <f t="shared" si="41"/>
        <v>-6.0547206742407953</v>
      </c>
      <c r="N354" s="1">
        <f t="shared" si="42"/>
        <v>13.090059235398257</v>
      </c>
      <c r="P354" s="1">
        <f t="shared" si="43"/>
        <v>13.090059235398257</v>
      </c>
    </row>
    <row r="355" spans="8:16" x14ac:dyDescent="0.2">
      <c r="H355" s="1">
        <v>351</v>
      </c>
      <c r="I355" s="9">
        <f t="shared" si="38"/>
        <v>3124.4961629305817</v>
      </c>
      <c r="J355" s="1">
        <f t="shared" si="39"/>
        <v>0.40899559131800889</v>
      </c>
      <c r="K355" s="9">
        <f t="shared" si="40"/>
        <v>0.16495854638708302</v>
      </c>
      <c r="L355" s="10">
        <f t="shared" si="37"/>
        <v>1.4566126083082054E-13</v>
      </c>
      <c r="M355" s="1">
        <f t="shared" si="41"/>
        <v>-6.0581316502999618</v>
      </c>
      <c r="N355" s="1">
        <f t="shared" si="42"/>
        <v>12.894624703187844</v>
      </c>
      <c r="P355" s="1">
        <f t="shared" si="43"/>
        <v>12.894624703187844</v>
      </c>
    </row>
    <row r="356" spans="8:16" x14ac:dyDescent="0.2">
      <c r="H356" s="1">
        <v>352</v>
      </c>
      <c r="I356" s="9">
        <f t="shared" si="38"/>
        <v>3169.7863849222308</v>
      </c>
      <c r="J356" s="1">
        <f t="shared" si="39"/>
        <v>0.41492406751335953</v>
      </c>
      <c r="K356" s="9">
        <f t="shared" si="40"/>
        <v>0.16970613385911529</v>
      </c>
      <c r="L356" s="10">
        <f t="shared" si="37"/>
        <v>1.4210854715202004E-13</v>
      </c>
      <c r="M356" s="1">
        <f t="shared" si="41"/>
        <v>-6.0614927919350041</v>
      </c>
      <c r="N356" s="1">
        <f t="shared" si="42"/>
        <v>12.702045473154215</v>
      </c>
      <c r="P356" s="1">
        <f t="shared" si="43"/>
        <v>12.702045473154215</v>
      </c>
    </row>
    <row r="357" spans="8:16" x14ac:dyDescent="0.2">
      <c r="H357" s="1">
        <v>353</v>
      </c>
      <c r="I357" s="9">
        <f t="shared" si="38"/>
        <v>3215.7330981051223</v>
      </c>
      <c r="J357" s="1">
        <f t="shared" si="39"/>
        <v>0.4209384782046916</v>
      </c>
      <c r="K357" s="9">
        <f t="shared" si="40"/>
        <v>0.17458827205401933</v>
      </c>
      <c r="L357" s="10">
        <f t="shared" si="37"/>
        <v>1.3855583347321954E-13</v>
      </c>
      <c r="M357" s="1">
        <f t="shared" si="41"/>
        <v>-6.0648049337207421</v>
      </c>
      <c r="N357" s="1">
        <f t="shared" si="42"/>
        <v>12.512273727682498</v>
      </c>
      <c r="P357" s="1">
        <f t="shared" si="43"/>
        <v>12.512273727682498</v>
      </c>
    </row>
    <row r="358" spans="8:16" x14ac:dyDescent="0.2">
      <c r="H358" s="1">
        <v>354</v>
      </c>
      <c r="I358" s="9">
        <f t="shared" si="38"/>
        <v>3262.3458184556775</v>
      </c>
      <c r="J358" s="1">
        <f t="shared" si="39"/>
        <v>0.42704006903040576</v>
      </c>
      <c r="K358" s="9">
        <f t="shared" si="40"/>
        <v>0.17960865027391676</v>
      </c>
      <c r="L358" s="10">
        <f t="shared" si="37"/>
        <v>1.3500311979441904E-13</v>
      </c>
      <c r="M358" s="1">
        <f t="shared" si="41"/>
        <v>-6.0680688942237762</v>
      </c>
      <c r="N358" s="1">
        <f t="shared" si="42"/>
        <v>12.325262566361289</v>
      </c>
      <c r="P358" s="1">
        <f t="shared" si="43"/>
        <v>12.325262566361289</v>
      </c>
    </row>
    <row r="359" spans="8:16" x14ac:dyDescent="0.2">
      <c r="H359" s="1">
        <v>355</v>
      </c>
      <c r="I359" s="9">
        <f t="shared" si="38"/>
        <v>3309.6341998863631</v>
      </c>
      <c r="J359" s="1">
        <f t="shared" si="39"/>
        <v>0.43323010368468878</v>
      </c>
      <c r="K359" s="9">
        <f t="shared" si="40"/>
        <v>0.18477105154646675</v>
      </c>
      <c r="L359" s="10">
        <f t="shared" si="37"/>
        <v>1.2789769243681803E-13</v>
      </c>
      <c r="M359" s="1">
        <f t="shared" si="41"/>
        <v>-6.0712854764266497</v>
      </c>
      <c r="N359" s="1">
        <f t="shared" si="42"/>
        <v>12.140965981679699</v>
      </c>
      <c r="P359" s="1">
        <f t="shared" si="43"/>
        <v>12.140965981679699</v>
      </c>
    </row>
    <row r="360" spans="8:16" x14ac:dyDescent="0.2">
      <c r="H360" s="1">
        <v>356</v>
      </c>
      <c r="I360" s="9">
        <f t="shared" si="38"/>
        <v>3357.6080362451239</v>
      </c>
      <c r="J360" s="1">
        <f t="shared" si="39"/>
        <v>0.43950986417923887</v>
      </c>
      <c r="K360" s="9">
        <f t="shared" si="40"/>
        <v>0.19007935454949454</v>
      </c>
      <c r="L360" s="10">
        <f t="shared" si="37"/>
        <v>1.2612133559741778E-13</v>
      </c>
      <c r="M360" s="1">
        <f t="shared" si="41"/>
        <v>-6.0744554681378364</v>
      </c>
      <c r="N360" s="1">
        <f t="shared" si="42"/>
        <v>11.959338835537267</v>
      </c>
      <c r="P360" s="1">
        <f t="shared" si="43"/>
        <v>11.959338835537267</v>
      </c>
    </row>
    <row r="361" spans="8:16" x14ac:dyDescent="0.2">
      <c r="H361" s="1">
        <v>357</v>
      </c>
      <c r="I361" s="9">
        <f t="shared" si="38"/>
        <v>3406.2772633437571</v>
      </c>
      <c r="J361" s="1">
        <f t="shared" si="39"/>
        <v>0.44588065110877884</v>
      </c>
      <c r="K361" s="9">
        <f t="shared" si="40"/>
        <v>0.19553753554526068</v>
      </c>
      <c r="L361" s="10">
        <f t="shared" si="37"/>
        <v>1.2256862191861728E-13</v>
      </c>
      <c r="M361" s="1">
        <f t="shared" si="41"/>
        <v>-6.0775796423881214</v>
      </c>
      <c r="N361" s="1">
        <f t="shared" si="42"/>
        <v>11.780336836532456</v>
      </c>
      <c r="P361" s="1">
        <f t="shared" si="43"/>
        <v>11.780336836532456</v>
      </c>
    </row>
    <row r="362" spans="8:16" x14ac:dyDescent="0.2">
      <c r="H362" s="1">
        <v>358</v>
      </c>
      <c r="I362" s="9">
        <f t="shared" si="38"/>
        <v>3455.6519610157266</v>
      </c>
      <c r="J362" s="1">
        <f t="shared" si="39"/>
        <v>0.45234378392042368</v>
      </c>
      <c r="K362" s="9">
        <f t="shared" si="40"/>
        <v>0.20114967032204523</v>
      </c>
      <c r="L362" s="10">
        <f t="shared" si="37"/>
        <v>1.1723955140041653E-13</v>
      </c>
      <c r="M362" s="1">
        <f t="shared" si="41"/>
        <v>-6.0806587578139419</v>
      </c>
      <c r="N362" s="1">
        <f t="shared" si="42"/>
        <v>11.603916517999323</v>
      </c>
      <c r="P362" s="1">
        <f t="shared" si="43"/>
        <v>11.603916517999323</v>
      </c>
    </row>
    <row r="363" spans="8:16" x14ac:dyDescent="0.2">
      <c r="H363" s="1">
        <v>359</v>
      </c>
      <c r="I363" s="9">
        <f t="shared" si="38"/>
        <v>3505.7423552037853</v>
      </c>
      <c r="J363" s="1">
        <f t="shared" si="39"/>
        <v>0.45890060118694964</v>
      </c>
      <c r="K363" s="9">
        <f t="shared" si="40"/>
        <v>0.20691993614049164</v>
      </c>
      <c r="L363" s="10">
        <f t="shared" si="37"/>
        <v>1.1546319456101628E-13</v>
      </c>
      <c r="M363" s="1">
        <f t="shared" si="41"/>
        <v>-6.0836935590281955</v>
      </c>
      <c r="N363" s="1">
        <f t="shared" si="42"/>
        <v>11.430035216761439</v>
      </c>
      <c r="P363" s="1">
        <f t="shared" si="43"/>
        <v>11.430035216761439</v>
      </c>
    </row>
    <row r="364" spans="8:16" x14ac:dyDescent="0.2">
      <c r="H364" s="1">
        <v>360</v>
      </c>
      <c r="I364" s="9">
        <f t="shared" si="38"/>
        <v>3556.5588200778484</v>
      </c>
      <c r="J364" s="1">
        <f t="shared" si="39"/>
        <v>0.46555246088402297</v>
      </c>
      <c r="K364" s="9">
        <f t="shared" si="40"/>
        <v>0.21285261368194008</v>
      </c>
      <c r="L364" s="10">
        <f t="shared" si="37"/>
        <v>1.1368683772161603E-13</v>
      </c>
      <c r="M364" s="1">
        <f t="shared" si="41"/>
        <v>-6.086684776979018</v>
      </c>
      <c r="N364" s="1">
        <f t="shared" si="42"/>
        <v>11.258651052575544</v>
      </c>
      <c r="P364" s="1">
        <f t="shared" si="43"/>
        <v>11.258651052575544</v>
      </c>
    </row>
    <row r="365" spans="8:16" x14ac:dyDescent="0.2">
      <c r="H365" s="1">
        <v>361</v>
      </c>
      <c r="I365" s="9">
        <f t="shared" si="38"/>
        <v>3608.1118801835746</v>
      </c>
      <c r="J365" s="1">
        <f t="shared" si="39"/>
        <v>0.47230074067144889</v>
      </c>
      <c r="K365" s="9">
        <f t="shared" si="40"/>
        <v>0.21895208899574184</v>
      </c>
      <c r="L365" s="10">
        <f t="shared" si="37"/>
        <v>1.0835776720341528E-13</v>
      </c>
      <c r="M365" s="1">
        <f t="shared" si="41"/>
        <v>-6.0896331292970283</v>
      </c>
      <c r="N365" s="1">
        <f t="shared" si="42"/>
        <v>11.089722908235956</v>
      </c>
      <c r="P365" s="1">
        <f t="shared" si="43"/>
        <v>11.089722908235956</v>
      </c>
    </row>
    <row r="366" spans="8:16" x14ac:dyDescent="0.2">
      <c r="H366" s="1">
        <v>362</v>
      </c>
      <c r="I366" s="9">
        <f t="shared" si="38"/>
        <v>3660.4122126221141</v>
      </c>
      <c r="J366" s="1">
        <f t="shared" si="39"/>
        <v>0.47914683817849973</v>
      </c>
      <c r="K366" s="9">
        <f t="shared" si="40"/>
        <v>0.22522285544229204</v>
      </c>
      <c r="L366" s="10">
        <f t="shared" si="37"/>
        <v>1.0658141036401503E-13</v>
      </c>
      <c r="M366" s="1">
        <f t="shared" si="41"/>
        <v>-6.0925393206314853</v>
      </c>
      <c r="N366" s="1">
        <f t="shared" si="42"/>
        <v>10.923210410314027</v>
      </c>
      <c r="P366" s="1">
        <f t="shared" si="43"/>
        <v>10.923210410314027</v>
      </c>
    </row>
    <row r="367" spans="8:16" x14ac:dyDescent="0.2">
      <c r="H367" s="1">
        <v>363</v>
      </c>
      <c r="I367" s="9">
        <f t="shared" si="38"/>
        <v>3713.4706492614114</v>
      </c>
      <c r="J367" s="1">
        <f t="shared" si="39"/>
        <v>0.48609217129337373</v>
      </c>
      <c r="K367" s="9">
        <f t="shared" si="40"/>
        <v>0.23166951562823926</v>
      </c>
      <c r="L367" s="10">
        <f t="shared" si="37"/>
        <v>1.0125233984581428E-13</v>
      </c>
      <c r="M367" s="1">
        <f t="shared" si="41"/>
        <v>-6.0954040429758054</v>
      </c>
      <c r="N367" s="1">
        <f t="shared" si="42"/>
        <v>10.759073910507709</v>
      </c>
      <c r="P367" s="1">
        <f t="shared" si="43"/>
        <v>10.759073910507709</v>
      </c>
    </row>
    <row r="368" spans="8:16" x14ac:dyDescent="0.2">
      <c r="H368" s="1">
        <v>364</v>
      </c>
      <c r="I368" s="9">
        <f t="shared" si="38"/>
        <v>3767.2981789796031</v>
      </c>
      <c r="J368" s="1">
        <f t="shared" si="39"/>
        <v>0.49313817845685526</v>
      </c>
      <c r="K368" s="9">
        <f t="shared" si="40"/>
        <v>0.23829678333006299</v>
      </c>
      <c r="L368" s="10">
        <f t="shared" si="37"/>
        <v>9.9475983006414026E-14</v>
      </c>
      <c r="M368" s="1">
        <f t="shared" si="41"/>
        <v>-6.0982279759828675</v>
      </c>
      <c r="N368" s="1">
        <f t="shared" si="42"/>
        <v>10.597274467575346</v>
      </c>
      <c r="P368" s="1">
        <f t="shared" si="43"/>
        <v>10.597274467575346</v>
      </c>
    </row>
    <row r="369" spans="8:16" x14ac:dyDescent="0.2">
      <c r="H369" s="1">
        <v>365</v>
      </c>
      <c r="I369" s="9">
        <f t="shared" si="38"/>
        <v>3821.9059499408827</v>
      </c>
      <c r="J369" s="1">
        <f t="shared" si="39"/>
        <v>0.50028631896022491</v>
      </c>
      <c r="K369" s="9">
        <f t="shared" si="40"/>
        <v>0.24510948540188315</v>
      </c>
      <c r="L369" s="10">
        <f t="shared" si="37"/>
        <v>9.7699626167013776E-14</v>
      </c>
      <c r="M369" s="1">
        <f t="shared" si="41"/>
        <v>-6.1010117872704956</v>
      </c>
      <c r="N369" s="1">
        <f t="shared" si="42"/>
        <v>10.437773829833361</v>
      </c>
      <c r="P369" s="1">
        <f t="shared" si="43"/>
        <v>10.437773829833361</v>
      </c>
    </row>
    <row r="370" spans="8:16" x14ac:dyDescent="0.2">
      <c r="H370" s="1">
        <v>366</v>
      </c>
      <c r="I370" s="9">
        <f t="shared" si="38"/>
        <v>3877.3052719044158</v>
      </c>
      <c r="J370" s="1">
        <f t="shared" si="39"/>
        <v>0.50753807324749534</v>
      </c>
      <c r="K370" s="9">
        <f t="shared" si="40"/>
        <v>0.25211256366306989</v>
      </c>
      <c r="L370" s="10">
        <f t="shared" si="37"/>
        <v>9.5923269327613525E-14</v>
      </c>
      <c r="M370" s="1">
        <f t="shared" si="41"/>
        <v>-6.1037561327175318</v>
      </c>
      <c r="N370" s="1">
        <f t="shared" si="42"/>
        <v>10.280534418192246</v>
      </c>
      <c r="P370" s="1">
        <f t="shared" si="43"/>
        <v>10.280534418192246</v>
      </c>
    </row>
    <row r="371" spans="8:16" x14ac:dyDescent="0.2">
      <c r="H371" s="1">
        <v>367</v>
      </c>
      <c r="I371" s="9">
        <f t="shared" si="38"/>
        <v>3933.5076185666812</v>
      </c>
      <c r="J371" s="1">
        <f t="shared" si="39"/>
        <v>0.51489494322202367</v>
      </c>
      <c r="K371" s="9">
        <f t="shared" si="40"/>
        <v>0.2593110767608548</v>
      </c>
      <c r="L371" s="10">
        <f t="shared" si="37"/>
        <v>9.0594198809412774E-14</v>
      </c>
      <c r="M371" s="1">
        <f t="shared" si="41"/>
        <v>-6.1064616567508541</v>
      </c>
      <c r="N371" s="1">
        <f t="shared" si="42"/>
        <v>10.125519309711649</v>
      </c>
      <c r="P371" s="1">
        <f t="shared" si="43"/>
        <v>10.125519309711649</v>
      </c>
    </row>
    <row r="372" spans="8:16" x14ac:dyDescent="0.2">
      <c r="H372" s="1">
        <v>368</v>
      </c>
      <c r="I372" s="9">
        <f t="shared" si="38"/>
        <v>3990.5246299377604</v>
      </c>
      <c r="J372" s="1">
        <f t="shared" si="39"/>
        <v>0.52235845255756652</v>
      </c>
      <c r="K372" s="9">
        <f t="shared" si="40"/>
        <v>0.26671020200279832</v>
      </c>
      <c r="L372" s="10">
        <f t="shared" si="37"/>
        <v>8.8817841970012523E-14</v>
      </c>
      <c r="M372" s="1">
        <f t="shared" si="41"/>
        <v>-6.1091289926236971</v>
      </c>
      <c r="N372" s="1">
        <f t="shared" si="42"/>
        <v>9.9726922216539151</v>
      </c>
      <c r="P372" s="1">
        <f t="shared" si="43"/>
        <v>9.9726922216539151</v>
      </c>
    </row>
    <row r="373" spans="8:16" x14ac:dyDescent="0.2">
      <c r="H373" s="1">
        <v>369</v>
      </c>
      <c r="I373" s="9">
        <f t="shared" si="38"/>
        <v>4048.3681147521243</v>
      </c>
      <c r="J373" s="1">
        <f t="shared" si="39"/>
        <v>0.52993014701385144</v>
      </c>
      <c r="K373" s="9">
        <f t="shared" si="40"/>
        <v>0.27431523715358885</v>
      </c>
      <c r="L373" s="10">
        <f t="shared" si="37"/>
        <v>8.7041485130612273E-14</v>
      </c>
      <c r="M373" s="1">
        <f t="shared" si="41"/>
        <v>-6.1117587626856356</v>
      </c>
      <c r="N373" s="1">
        <f t="shared" si="42"/>
        <v>9.8220174960150075</v>
      </c>
      <c r="P373" s="1">
        <f t="shared" si="43"/>
        <v>9.8220174960150075</v>
      </c>
    </row>
    <row r="374" spans="8:16" x14ac:dyDescent="0.2">
      <c r="H374" s="1">
        <v>370</v>
      </c>
      <c r="I374" s="9">
        <f t="shared" si="38"/>
        <v>4107.0500529142928</v>
      </c>
      <c r="J374" s="1">
        <f t="shared" si="39"/>
        <v>0.53761159475671305</v>
      </c>
      <c r="K374" s="9">
        <f t="shared" si="40"/>
        <v>0.28213160219021965</v>
      </c>
      <c r="L374" s="10">
        <f t="shared" si="37"/>
        <v>8.5265128291212022E-14</v>
      </c>
      <c r="M374" s="1">
        <f t="shared" si="41"/>
        <v>-6.114351578644535</v>
      </c>
      <c r="N374" s="1">
        <f t="shared" si="42"/>
        <v>9.6734600845159093</v>
      </c>
      <c r="P374" s="1">
        <f t="shared" si="43"/>
        <v>9.6734600845159093</v>
      </c>
    </row>
    <row r="375" spans="8:16" x14ac:dyDescent="0.2">
      <c r="H375" s="1">
        <v>371</v>
      </c>
      <c r="I375" s="9">
        <f t="shared" si="38"/>
        <v>4166.5825979800029</v>
      </c>
      <c r="J375" s="1">
        <f t="shared" si="39"/>
        <v>0.54540438668287716</v>
      </c>
      <c r="K375" s="9">
        <f t="shared" si="40"/>
        <v>0.29016484100919387</v>
      </c>
      <c r="L375" s="10">
        <f t="shared" si="37"/>
        <v>8.1712414612411521E-14</v>
      </c>
      <c r="M375" s="1">
        <f t="shared" si="41"/>
        <v>-6.1169080418208095</v>
      </c>
      <c r="N375" s="1">
        <f t="shared" si="42"/>
        <v>9.5269855340347362</v>
      </c>
      <c r="P375" s="1">
        <f t="shared" si="43"/>
        <v>9.5269855340347362</v>
      </c>
    </row>
    <row r="376" spans="8:16" x14ac:dyDescent="0.2">
      <c r="H376" s="1">
        <v>372</v>
      </c>
      <c r="I376" s="9">
        <f t="shared" si="38"/>
        <v>4226.9780796732975</v>
      </c>
      <c r="J376" s="1">
        <f t="shared" si="39"/>
        <v>0.55331013674944685</v>
      </c>
      <c r="K376" s="9">
        <f t="shared" si="40"/>
        <v>0.29842062307892248</v>
      </c>
      <c r="L376" s="10">
        <f t="shared" si="37"/>
        <v>7.9936057773011271E-14</v>
      </c>
      <c r="M376" s="1">
        <f t="shared" si="41"/>
        <v>-6.119428743394268</v>
      </c>
      <c r="N376" s="1">
        <f t="shared" si="42"/>
        <v>9.3825599724635822</v>
      </c>
      <c r="P376" s="1">
        <f t="shared" si="43"/>
        <v>9.3825599724635822</v>
      </c>
    </row>
    <row r="377" spans="8:16" x14ac:dyDescent="0.2">
      <c r="H377" s="1">
        <v>373</v>
      </c>
      <c r="I377" s="9">
        <f t="shared" si="38"/>
        <v>4288.2490064401445</v>
      </c>
      <c r="J377" s="1">
        <f t="shared" si="39"/>
        <v>0.56133048230817029</v>
      </c>
      <c r="K377" s="9">
        <f t="shared" si="40"/>
        <v>0.30690474503002663</v>
      </c>
      <c r="L377" s="10">
        <f t="shared" si="37"/>
        <v>7.815970093361102E-14</v>
      </c>
      <c r="M377" s="1">
        <f t="shared" si="41"/>
        <v>-6.12191426464386</v>
      </c>
      <c r="N377" s="1">
        <f t="shared" si="42"/>
        <v>9.2401500949719093</v>
      </c>
      <c r="P377" s="1">
        <f t="shared" si="43"/>
        <v>9.2401500949719093</v>
      </c>
    </row>
    <row r="378" spans="8:16" x14ac:dyDescent="0.2">
      <c r="H378" s="1">
        <v>374</v>
      </c>
      <c r="I378" s="9">
        <f t="shared" si="38"/>
        <v>4350.4080680390452</v>
      </c>
      <c r="J378" s="1">
        <f t="shared" si="39"/>
        <v>0.56946708444455119</v>
      </c>
      <c r="K378" s="9">
        <f t="shared" si="40"/>
        <v>0.31562313217572874</v>
      </c>
      <c r="L378" s="10">
        <f t="shared" si="37"/>
        <v>7.638334409421077E-14</v>
      </c>
      <c r="M378" s="1">
        <f t="shared" si="41"/>
        <v>-6.1243651771805849</v>
      </c>
      <c r="N378" s="1">
        <f t="shared" si="42"/>
        <v>9.0997231506618732</v>
      </c>
      <c r="P378" s="1">
        <f t="shared" si="43"/>
        <v>9.0997231506618732</v>
      </c>
    </row>
    <row r="379" spans="8:16" x14ac:dyDescent="0.2">
      <c r="H379" s="1">
        <v>375</v>
      </c>
      <c r="I379" s="9">
        <f t="shared" si="38"/>
        <v>4413.4681381691826</v>
      </c>
      <c r="J379" s="1">
        <f t="shared" si="39"/>
        <v>0.57772162832187191</v>
      </c>
      <c r="K379" s="9">
        <f t="shared" si="40"/>
        <v>0.32458183995398854</v>
      </c>
      <c r="L379" s="10">
        <f t="shared" si="37"/>
        <v>7.2830630415410269E-14</v>
      </c>
      <c r="M379" s="1">
        <f t="shared" si="41"/>
        <v>-6.1267820431738427</v>
      </c>
      <c r="N379" s="1">
        <f t="shared" si="42"/>
        <v>8.961246929599497</v>
      </c>
      <c r="P379" s="1">
        <f t="shared" si="43"/>
        <v>8.961246929599497</v>
      </c>
    </row>
    <row r="380" spans="8:16" x14ac:dyDescent="0.2">
      <c r="H380" s="1">
        <v>376</v>
      </c>
      <c r="I380" s="9">
        <f t="shared" si="38"/>
        <v>4477.4422771366826</v>
      </c>
      <c r="J380" s="1">
        <f t="shared" si="39"/>
        <v>0.58609582353020651</v>
      </c>
      <c r="K380" s="9">
        <f t="shared" si="40"/>
        <v>0.33378705528248304</v>
      </c>
      <c r="L380" s="10">
        <f t="shared" si="37"/>
        <v>7.2830630415410269E-14</v>
      </c>
      <c r="M380" s="1">
        <f t="shared" si="41"/>
        <v>-6.1291654155714781</v>
      </c>
      <c r="N380" s="1">
        <f t="shared" si="42"/>
        <v>8.8246897502070283</v>
      </c>
      <c r="P380" s="1">
        <f t="shared" si="43"/>
        <v>8.8246897502070283</v>
      </c>
    </row>
    <row r="381" spans="8:16" x14ac:dyDescent="0.2">
      <c r="H381" s="1">
        <v>377</v>
      </c>
      <c r="I381" s="9">
        <f t="shared" si="38"/>
        <v>4542.3437345595339</v>
      </c>
      <c r="J381" s="1">
        <f t="shared" si="39"/>
        <v>0.59459140444049408</v>
      </c>
      <c r="K381" s="9">
        <f t="shared" si="40"/>
        <v>0.34324509781692453</v>
      </c>
      <c r="L381" s="10">
        <f t="shared" si="37"/>
        <v>6.9277916736609768E-14</v>
      </c>
      <c r="M381" s="1">
        <f t="shared" si="41"/>
        <v>-6.131515838313776</v>
      </c>
      <c r="N381" s="1">
        <f t="shared" si="42"/>
        <v>8.690020447001757</v>
      </c>
      <c r="P381" s="1">
        <f t="shared" si="43"/>
        <v>8.690020447001757</v>
      </c>
    </row>
    <row r="382" spans="8:16" x14ac:dyDescent="0.2">
      <c r="H382" s="1">
        <v>378</v>
      </c>
      <c r="I382" s="9">
        <f t="shared" si="38"/>
        <v>4608.185952111693</v>
      </c>
      <c r="J382" s="1">
        <f t="shared" si="39"/>
        <v>0.60321013056374095</v>
      </c>
      <c r="K382" s="9">
        <f t="shared" si="40"/>
        <v>0.35296242110258069</v>
      </c>
      <c r="L382" s="10">
        <f t="shared" si="37"/>
        <v>6.7501559897209518E-14</v>
      </c>
      <c r="M382" s="1">
        <f t="shared" si="41"/>
        <v>-6.1338338465416307</v>
      </c>
      <c r="N382" s="1">
        <f t="shared" si="42"/>
        <v>8.5572083586690724</v>
      </c>
      <c r="P382" s="1">
        <f t="shared" si="43"/>
        <v>8.5572083586690724</v>
      </c>
    </row>
    <row r="383" spans="8:16" x14ac:dyDescent="0.2">
      <c r="H383" s="1">
        <v>379</v>
      </c>
      <c r="I383" s="9">
        <f t="shared" si="38"/>
        <v>4674.9825663069796</v>
      </c>
      <c r="J383" s="1">
        <f t="shared" si="39"/>
        <v>0.6119537869154319</v>
      </c>
      <c r="K383" s="9">
        <f t="shared" si="40"/>
        <v>0.36294561360820865</v>
      </c>
      <c r="L383" s="10">
        <f t="shared" si="37"/>
        <v>6.7501559897209518E-14</v>
      </c>
      <c r="M383" s="1">
        <f t="shared" si="41"/>
        <v>-6.1361199667991402</v>
      </c>
      <c r="N383" s="1">
        <f t="shared" si="42"/>
        <v>8.4262233164544682</v>
      </c>
      <c r="P383" s="1">
        <f t="shared" si="43"/>
        <v>8.4262233164544682</v>
      </c>
    </row>
    <row r="384" spans="8:16" x14ac:dyDescent="0.2">
      <c r="H384" s="1">
        <v>380</v>
      </c>
      <c r="I384" s="9">
        <f t="shared" si="38"/>
        <v>4742.7474113233129</v>
      </c>
      <c r="J384" s="1">
        <f t="shared" si="39"/>
        <v>0.62082418438522202</v>
      </c>
      <c r="K384" s="9">
        <f t="shared" si="40"/>
        <v>0.37320139963090665</v>
      </c>
      <c r="L384" s="10">
        <f t="shared" si="37"/>
        <v>6.3948846218409017E-14</v>
      </c>
      <c r="M384" s="1">
        <f t="shared" si="41"/>
        <v>-6.1383747172308256</v>
      </c>
      <c r="N384" s="1">
        <f t="shared" si="42"/>
        <v>8.297035632863583</v>
      </c>
      <c r="P384" s="1">
        <f t="shared" si="43"/>
        <v>8.297035632863583</v>
      </c>
    </row>
    <row r="385" spans="8:16" x14ac:dyDescent="0.2">
      <c r="H385" s="1">
        <v>381</v>
      </c>
      <c r="I385" s="9">
        <f t="shared" si="38"/>
        <v>4811.4945218679031</v>
      </c>
      <c r="J385" s="1">
        <f t="shared" si="39"/>
        <v>0.62982316011198913</v>
      </c>
      <c r="K385" s="9">
        <f t="shared" si="40"/>
        <v>0.38373664005966468</v>
      </c>
      <c r="L385" s="10">
        <f t="shared" si="37"/>
        <v>6.2172489379008766E-14</v>
      </c>
      <c r="M385" s="1">
        <f t="shared" si="41"/>
        <v>-6.1405986077737014</v>
      </c>
      <c r="N385" s="1">
        <f t="shared" si="42"/>
        <v>8.169616090657712</v>
      </c>
      <c r="P385" s="1">
        <f t="shared" si="43"/>
        <v>8.169616090657712</v>
      </c>
    </row>
    <row r="386" spans="8:16" x14ac:dyDescent="0.2">
      <c r="H386" s="1">
        <v>382</v>
      </c>
      <c r="I386" s="9">
        <f t="shared" si="38"/>
        <v>4881.2381360839663</v>
      </c>
      <c r="J386" s="1">
        <f t="shared" si="39"/>
        <v>0.6389525778643218</v>
      </c>
      <c r="K386" s="9">
        <f t="shared" si="40"/>
        <v>0.39455833298461168</v>
      </c>
      <c r="L386" s="10">
        <f t="shared" si="37"/>
        <v>6.0396132539608516E-14</v>
      </c>
      <c r="M386" s="1">
        <f t="shared" si="41"/>
        <v>-6.1427921403444046</v>
      </c>
      <c r="N386" s="1">
        <f t="shared" si="42"/>
        <v>8.0439359321319444</v>
      </c>
      <c r="P386" s="1">
        <f t="shared" si="43"/>
        <v>8.0439359321319444</v>
      </c>
    </row>
    <row r="387" spans="8:16" x14ac:dyDescent="0.2">
      <c r="H387" s="1">
        <v>383</v>
      </c>
      <c r="I387" s="9">
        <f t="shared" si="38"/>
        <v>4951.9926984995482</v>
      </c>
      <c r="J387" s="1">
        <f t="shared" si="39"/>
        <v>0.64821432842651983</v>
      </c>
      <c r="K387" s="9">
        <f t="shared" si="40"/>
        <v>0.40567361413814973</v>
      </c>
      <c r="L387" s="10">
        <f t="shared" si="37"/>
        <v>5.8619775700208265E-14</v>
      </c>
      <c r="M387" s="1">
        <f t="shared" si="41"/>
        <v>-6.1449558090215675</v>
      </c>
      <c r="N387" s="1">
        <f t="shared" si="42"/>
        <v>7.9199668486658652</v>
      </c>
      <c r="P387" s="1">
        <f t="shared" si="43"/>
        <v>7.9199668486658652</v>
      </c>
    </row>
    <row r="388" spans="8:16" x14ac:dyDescent="0.2">
      <c r="H388" s="1">
        <v>384</v>
      </c>
      <c r="I388" s="9">
        <f t="shared" si="38"/>
        <v>5023.7728630191614</v>
      </c>
      <c r="J388" s="1">
        <f t="shared" si="39"/>
        <v>0.65761032999019831</v>
      </c>
      <c r="K388" s="9">
        <f t="shared" si="40"/>
        <v>0.41708975715332552</v>
      </c>
      <c r="L388" s="10">
        <f t="shared" ref="L388:L451" si="44">10*LOG10(($B$15+$B$16+$B$17)^2 + ( $B$15*$B$17*K388 - ($B$16*($B$15+$B$17) + 4*$B$15*$B$17) )*K388 )  - 10*LOG10( (1+$Z$2+$Z$3)^2 + ( 1*$Z$3*K388 - ($Z$2*(1+$Z$3) + 4*1*$Z$3) )*K388)</f>
        <v>5.6843418860808015E-14</v>
      </c>
      <c r="M388" s="1">
        <f t="shared" si="41"/>
        <v>-6.1470901002236342</v>
      </c>
      <c r="N388" s="1">
        <f t="shared" si="42"/>
        <v>7.7976809705355095</v>
      </c>
      <c r="P388" s="1">
        <f t="shared" si="43"/>
        <v>7.7976809705355095</v>
      </c>
    </row>
    <row r="389" spans="8:16" x14ac:dyDescent="0.2">
      <c r="H389" s="1">
        <v>385</v>
      </c>
      <c r="I389" s="9">
        <f t="shared" ref="I389:I452" si="45">20*10^(H389/160)</f>
        <v>5096.5934959586939</v>
      </c>
      <c r="J389" s="1">
        <f t="shared" ref="J389:J452" si="46">2*PI()*I389/$B$6</f>
        <v>0.66714252855155642</v>
      </c>
      <c r="K389" s="9">
        <f t="shared" ref="K389:K452" si="47">4*SIN(J389/2)^2</f>
        <v>0.42881417362385899</v>
      </c>
      <c r="L389" s="10">
        <f t="shared" si="44"/>
        <v>5.5067062021407764E-14</v>
      </c>
      <c r="M389" s="1">
        <f t="shared" ref="M389:M452" si="48">ATAN2( ( $Z$1+$Z$2*$AB$2+$Z$3*$AB$3+ ($Z$1*$AB$2+$Z$2*(1+$AB$3)+$Z$3*$AB$2)*COS(J389)+ ($Z$1*$AB$3+$Z$3)*COS(2*J389) ) / ( 1+$AB$2*$AB$2+$AB$3*$AB$3+ 2* ( ($AB$2+$AB$2*$AB$3)*COS(J389)+ $AB$3*COS(2*J389) ) ),( ($Z$2-$Z$1*$AB$2+$Z$3*$AB$2-$Z$2*$AB$3+ 2*(-$Z$1*$AB$3+$Z$3)*COS(J389) )*SIN(J389) / ( 1+$AB$2*$AB$2+$AB$3*$AB$3+ 2*($AB$2 + $AB$2*$AB$3)*COS(J389)+ 2*$AB$3*COS(2*J389) ) ))*2</f>
        <v>-6.1491954928823107</v>
      </c>
      <c r="N389" s="1">
        <f t="shared" ref="N389:N452" si="49">DEGREES(M389)+360</f>
        <v>7.6770508569755407</v>
      </c>
      <c r="P389" s="1">
        <f t="shared" ref="P389:P452" si="50">IF(N389&gt;180,N389-360,N389)</f>
        <v>7.6770508569755407</v>
      </c>
    </row>
    <row r="390" spans="8:16" x14ac:dyDescent="0.2">
      <c r="H390" s="1">
        <v>386</v>
      </c>
      <c r="I390" s="9">
        <f t="shared" si="45"/>
        <v>5170.4696791243859</v>
      </c>
      <c r="J390" s="1">
        <f t="shared" si="46"/>
        <v>0.67681289831441438</v>
      </c>
      <c r="K390" s="9">
        <f t="shared" si="47"/>
        <v>0.44085441294935501</v>
      </c>
      <c r="L390" s="10">
        <f t="shared" si="44"/>
        <v>5.4178883601707639E-14</v>
      </c>
      <c r="M390" s="1">
        <f t="shared" si="48"/>
        <v>-6.1512724586118095</v>
      </c>
      <c r="N390" s="1">
        <f t="shared" si="49"/>
        <v>7.5580494864819343</v>
      </c>
      <c r="P390" s="1">
        <f t="shared" si="50"/>
        <v>7.5580494864819343</v>
      </c>
    </row>
    <row r="391" spans="8:16" x14ac:dyDescent="0.2">
      <c r="H391" s="1">
        <v>387</v>
      </c>
      <c r="I391" s="9">
        <f t="shared" si="45"/>
        <v>5245.416712936385</v>
      </c>
      <c r="J391" s="1">
        <f t="shared" si="46"/>
        <v>0.68662344209908621</v>
      </c>
      <c r="K391" s="9">
        <f t="shared" si="47"/>
        <v>0.45321816194819498</v>
      </c>
      <c r="L391" s="10">
        <f t="shared" si="44"/>
        <v>5.3290705182007514E-14</v>
      </c>
      <c r="M391" s="1">
        <f t="shared" si="48"/>
        <v>-6.1533214618740804</v>
      </c>
      <c r="N391" s="1">
        <f t="shared" si="49"/>
        <v>7.4406502473452747</v>
      </c>
      <c r="P391" s="1">
        <f t="shared" si="50"/>
        <v>7.4406502473452747</v>
      </c>
    </row>
    <row r="392" spans="8:16" x14ac:dyDescent="0.2">
      <c r="H392" s="1">
        <v>388</v>
      </c>
      <c r="I392" s="9">
        <f t="shared" si="45"/>
        <v>5321.4501195976191</v>
      </c>
      <c r="J392" s="1">
        <f t="shared" si="46"/>
        <v>0.69657619175718355</v>
      </c>
      <c r="K392" s="9">
        <f t="shared" si="47"/>
        <v>0.46591324421960556</v>
      </c>
      <c r="L392" s="10">
        <f t="shared" si="44"/>
        <v>5.1514348342607263E-14</v>
      </c>
      <c r="M392" s="1">
        <f t="shared" si="48"/>
        <v>-6.1553429601401817</v>
      </c>
      <c r="N392" s="1">
        <f t="shared" si="49"/>
        <v>7.3248269284046614</v>
      </c>
      <c r="P392" s="1">
        <f t="shared" si="50"/>
        <v>7.3248269284046614</v>
      </c>
    </row>
    <row r="393" spans="8:16" x14ac:dyDescent="0.2">
      <c r="H393" s="1">
        <v>389</v>
      </c>
      <c r="I393" s="9">
        <f t="shared" si="45"/>
        <v>5398.585646308592</v>
      </c>
      <c r="J393" s="1">
        <f t="shared" si="46"/>
        <v>0.70667320859243243</v>
      </c>
      <c r="K393" s="9">
        <f t="shared" si="47"/>
        <v>0.4789476192352955</v>
      </c>
      <c r="L393" s="10">
        <f t="shared" si="44"/>
        <v>4.9737991503207013E-14</v>
      </c>
      <c r="M393" s="1">
        <f t="shared" si="48"/>
        <v>-6.1573374040479543</v>
      </c>
      <c r="N393" s="1">
        <f t="shared" si="49"/>
        <v>7.2105537100137553</v>
      </c>
      <c r="P393" s="1">
        <f t="shared" si="50"/>
        <v>7.2105537100137553</v>
      </c>
    </row>
    <row r="394" spans="8:16" x14ac:dyDescent="0.2">
      <c r="H394" s="1">
        <v>390</v>
      </c>
      <c r="I394" s="9">
        <f t="shared" si="45"/>
        <v>5476.8392685287272</v>
      </c>
      <c r="J394" s="1">
        <f t="shared" si="46"/>
        <v>0.71691658378758105</v>
      </c>
      <c r="K394" s="9">
        <f t="shared" si="47"/>
        <v>0.49232938113991737</v>
      </c>
      <c r="L394" s="10">
        <f t="shared" si="44"/>
        <v>4.9737991503207013E-14</v>
      </c>
      <c r="M394" s="1">
        <f t="shared" si="48"/>
        <v>-6.1593052375561612</v>
      </c>
      <c r="N394" s="1">
        <f t="shared" si="49"/>
        <v>7.0978051552090733</v>
      </c>
      <c r="P394" s="1">
        <f t="shared" si="50"/>
        <v>7.0978051552090733</v>
      </c>
    </row>
    <row r="395" spans="8:16" x14ac:dyDescent="0.2">
      <c r="H395" s="1">
        <v>391</v>
      </c>
      <c r="I395" s="9">
        <f t="shared" si="45"/>
        <v>5556.2271932850745</v>
      </c>
      <c r="J395" s="1">
        <f t="shared" si="46"/>
        <v>0.7273084388375094</v>
      </c>
      <c r="K395" s="9">
        <f t="shared" si="47"/>
        <v>0.50606675723846184</v>
      </c>
      <c r="L395" s="10">
        <f t="shared" si="44"/>
        <v>4.7073456244106637E-14</v>
      </c>
      <c r="M395" s="1">
        <f t="shared" si="48"/>
        <v>-6.1612468980952384</v>
      </c>
      <c r="N395" s="1">
        <f t="shared" si="49"/>
        <v>6.9865562010728013</v>
      </c>
      <c r="P395" s="1">
        <f t="shared" si="50"/>
        <v>6.9865562010728013</v>
      </c>
    </row>
    <row r="396" spans="8:16" x14ac:dyDescent="0.2">
      <c r="H396" s="1">
        <v>392</v>
      </c>
      <c r="I396" s="9">
        <f t="shared" si="45"/>
        <v>5636.7658625289105</v>
      </c>
      <c r="J396" s="1">
        <f t="shared" si="46"/>
        <v>0.73785092598860669</v>
      </c>
      <c r="K396" s="9">
        <f t="shared" si="47"/>
        <v>0.52016810614739595</v>
      </c>
      <c r="L396" s="10">
        <f t="shared" si="44"/>
        <v>4.5297099404706387E-14</v>
      </c>
      <c r="M396" s="1">
        <f t="shared" si="48"/>
        <v>-6.1631628167148076</v>
      </c>
      <c r="N396" s="1">
        <f t="shared" si="49"/>
        <v>6.8767821502809738</v>
      </c>
      <c r="P396" s="1">
        <f t="shared" si="50"/>
        <v>6.8767821502809738</v>
      </c>
    </row>
    <row r="397" spans="8:16" x14ac:dyDescent="0.2">
      <c r="H397" s="1">
        <v>393</v>
      </c>
      <c r="I397" s="9">
        <f t="shared" si="45"/>
        <v>5718.471956541016</v>
      </c>
      <c r="J397" s="1">
        <f t="shared" si="46"/>
        <v>0.74854622868452103</v>
      </c>
      <c r="K397" s="9">
        <f t="shared" si="47"/>
        <v>0.53464191558510987</v>
      </c>
      <c r="L397" s="10">
        <f t="shared" si="44"/>
        <v>4.4408920985006262E-14</v>
      </c>
      <c r="M397" s="1">
        <f t="shared" si="48"/>
        <v>-6.1650534182280916</v>
      </c>
      <c r="N397" s="1">
        <f t="shared" si="49"/>
        <v>6.7684586628287775</v>
      </c>
      <c r="P397" s="1">
        <f t="shared" si="50"/>
        <v>6.7684586628287775</v>
      </c>
    </row>
    <row r="398" spans="8:16" x14ac:dyDescent="0.2">
      <c r="H398" s="1">
        <v>394</v>
      </c>
      <c r="I398" s="9">
        <f t="shared" si="45"/>
        <v>5801.3623973863105</v>
      </c>
      <c r="J398" s="1">
        <f t="shared" si="46"/>
        <v>0.75939656201837091</v>
      </c>
      <c r="K398" s="9">
        <f t="shared" si="47"/>
        <v>0.54949679977586319</v>
      </c>
      <c r="L398" s="10">
        <f t="shared" si="44"/>
        <v>4.1744385725905886E-14</v>
      </c>
      <c r="M398" s="1">
        <f t="shared" si="48"/>
        <v>-6.1669191213533709</v>
      </c>
      <c r="N398" s="1">
        <f t="shared" si="49"/>
        <v>6.6615617479258731</v>
      </c>
      <c r="P398" s="1">
        <f t="shared" si="50"/>
        <v>6.6615617479258731</v>
      </c>
    </row>
    <row r="399" spans="8:16" x14ac:dyDescent="0.2">
      <c r="H399" s="1">
        <v>395</v>
      </c>
      <c r="I399" s="9">
        <f t="shared" si="45"/>
        <v>5885.4543524185656</v>
      </c>
      <c r="J399" s="1">
        <f t="shared" si="46"/>
        <v>0.77040417319150989</v>
      </c>
      <c r="K399" s="9">
        <f t="shared" si="47"/>
        <v>0.56474149644002092</v>
      </c>
      <c r="L399" s="10">
        <f t="shared" si="44"/>
        <v>4.0856207306205761E-14</v>
      </c>
      <c r="M399" s="1">
        <f t="shared" si="48"/>
        <v>-6.1687603388526231</v>
      </c>
      <c r="N399" s="1">
        <f t="shared" si="49"/>
        <v>6.5560677560530962</v>
      </c>
      <c r="P399" s="1">
        <f t="shared" si="50"/>
        <v>6.5560677560530962</v>
      </c>
    </row>
    <row r="400" spans="8:16" x14ac:dyDescent="0.2">
      <c r="H400" s="1">
        <v>396</v>
      </c>
      <c r="I400" s="9">
        <f t="shared" si="45"/>
        <v>5970.7652378359217</v>
      </c>
      <c r="J400" s="1">
        <f t="shared" si="46"/>
        <v>0.78157134197894351</v>
      </c>
      <c r="K400" s="9">
        <f t="shared" si="47"/>
        <v>0.5803848633419012</v>
      </c>
      <c r="L400" s="10">
        <f t="shared" si="44"/>
        <v>3.9968028886505635E-14</v>
      </c>
      <c r="M400" s="1">
        <f t="shared" si="48"/>
        <v>-6.1705774776674733</v>
      </c>
      <c r="N400" s="1">
        <f t="shared" si="49"/>
        <v>6.4519533711728059</v>
      </c>
      <c r="P400" s="1">
        <f t="shared" si="50"/>
        <v>6.4519533711728059</v>
      </c>
    </row>
    <row r="401" spans="8:16" x14ac:dyDescent="0.2">
      <c r="H401" s="1">
        <v>397</v>
      </c>
      <c r="I401" s="9">
        <f t="shared" si="45"/>
        <v>6057.3127222879348</v>
      </c>
      <c r="J401" s="1">
        <f t="shared" si="46"/>
        <v>0.79290038120149031</v>
      </c>
      <c r="K401" s="9">
        <f t="shared" si="47"/>
        <v>0.59643587436502787</v>
      </c>
      <c r="L401" s="10">
        <f t="shared" si="44"/>
        <v>3.907985046680551E-14</v>
      </c>
      <c r="M401" s="1">
        <f t="shared" si="48"/>
        <v>-6.1723709390525787</v>
      </c>
      <c r="N401" s="1">
        <f t="shared" si="49"/>
        <v>6.3491956030865708</v>
      </c>
      <c r="P401" s="1">
        <f t="shared" si="50"/>
        <v>6.3491956030865708</v>
      </c>
    </row>
    <row r="402" spans="8:16" x14ac:dyDescent="0.2">
      <c r="H402" s="1">
        <v>398</v>
      </c>
      <c r="I402" s="9">
        <f t="shared" si="45"/>
        <v>6145.114730534895</v>
      </c>
      <c r="J402" s="1">
        <f t="shared" si="46"/>
        <v>0.80439363720478529</v>
      </c>
      <c r="K402" s="9">
        <f t="shared" si="47"/>
        <v>0.61290361508299662</v>
      </c>
      <c r="L402" s="10">
        <f t="shared" si="44"/>
        <v>3.8191672047105385E-14</v>
      </c>
      <c r="M402" s="1">
        <f t="shared" si="48"/>
        <v>-6.1741411187065909</v>
      </c>
      <c r="N402" s="1">
        <f t="shared" si="49"/>
        <v>6.2477717799317247</v>
      </c>
      <c r="P402" s="1">
        <f t="shared" si="50"/>
        <v>6.2477717799317247</v>
      </c>
    </row>
    <row r="403" spans="8:16" x14ac:dyDescent="0.2">
      <c r="H403" s="1">
        <v>399</v>
      </c>
      <c r="I403" s="9">
        <f t="shared" si="45"/>
        <v>6234.1894471602527</v>
      </c>
      <c r="J403" s="1">
        <f t="shared" si="46"/>
        <v>0.81605349034523589</v>
      </c>
      <c r="K403" s="9">
        <f t="shared" si="47"/>
        <v>0.62979727779253136</v>
      </c>
      <c r="L403" s="10">
        <f t="shared" si="44"/>
        <v>3.730349362740526E-14</v>
      </c>
      <c r="M403" s="1">
        <f t="shared" si="48"/>
        <v>-6.1758884069007998</v>
      </c>
      <c r="N403" s="1">
        <f t="shared" si="49"/>
        <v>6.1476595408105368</v>
      </c>
      <c r="P403" s="1">
        <f t="shared" si="50"/>
        <v>6.1476595408105368</v>
      </c>
    </row>
    <row r="404" spans="8:16" x14ac:dyDescent="0.2">
      <c r="H404" s="1">
        <v>400</v>
      </c>
      <c r="I404" s="9">
        <f t="shared" si="45"/>
        <v>6324.5553203367654</v>
      </c>
      <c r="J404" s="1">
        <f t="shared" si="46"/>
        <v>0.82788235548300937</v>
      </c>
      <c r="K404" s="9">
        <f t="shared" si="47"/>
        <v>0.6471261559735485</v>
      </c>
      <c r="L404" s="10">
        <f t="shared" si="44"/>
        <v>3.5527136788005009E-14</v>
      </c>
      <c r="M404" s="1">
        <f t="shared" si="48"/>
        <v>-6.1776131886055978</v>
      </c>
      <c r="N404" s="1">
        <f t="shared" si="49"/>
        <v>6.0488368285442107</v>
      </c>
      <c r="P404" s="1">
        <f t="shared" si="50"/>
        <v>6.0488368285442107</v>
      </c>
    </row>
    <row r="405" spans="8:16" x14ac:dyDescent="0.2">
      <c r="H405" s="1">
        <v>401</v>
      </c>
      <c r="I405" s="9">
        <f t="shared" si="45"/>
        <v>6416.2310656472782</v>
      </c>
      <c r="J405" s="1">
        <f t="shared" si="46"/>
        <v>0.83988268248217079</v>
      </c>
      <c r="K405" s="9">
        <f t="shared" si="47"/>
        <v>0.66489963813933528</v>
      </c>
      <c r="L405" s="10">
        <f t="shared" si="44"/>
        <v>3.5083047578154947E-14</v>
      </c>
      <c r="M405" s="1">
        <f t="shared" si="48"/>
        <v>-6.179315843614873</v>
      </c>
      <c r="N405" s="1">
        <f t="shared" si="49"/>
        <v>5.9512818825459703</v>
      </c>
      <c r="P405" s="1">
        <f t="shared" si="50"/>
        <v>5.9512818825459703</v>
      </c>
    </row>
    <row r="406" spans="8:16" x14ac:dyDescent="0.2">
      <c r="H406" s="1">
        <v>402</v>
      </c>
      <c r="I406" s="9">
        <f t="shared" si="45"/>
        <v>6509.2356699609227</v>
      </c>
      <c r="J406" s="1">
        <f t="shared" si="46"/>
        <v>0.85205695671807791</v>
      </c>
      <c r="K406" s="9">
        <f t="shared" si="47"/>
        <v>0.68312720103809133</v>
      </c>
      <c r="L406" s="10">
        <f t="shared" si="44"/>
        <v>3.3306690738754696E-14</v>
      </c>
      <c r="M406" s="1">
        <f t="shared" si="48"/>
        <v>-6.1809967466684546</v>
      </c>
      <c r="N406" s="1">
        <f t="shared" si="49"/>
        <v>5.8549732318050474</v>
      </c>
      <c r="P406" s="1">
        <f t="shared" si="50"/>
        <v>5.8549732318050474</v>
      </c>
    </row>
    <row r="407" spans="8:16" x14ac:dyDescent="0.2">
      <c r="H407" s="1">
        <v>403</v>
      </c>
      <c r="I407" s="9">
        <f t="shared" si="45"/>
        <v>6603.5883953654402</v>
      </c>
      <c r="J407" s="1">
        <f t="shared" si="46"/>
        <v>0.86440769959211983</v>
      </c>
      <c r="K407" s="9">
        <f t="shared" si="47"/>
        <v>0.70181840216515678</v>
      </c>
      <c r="L407" s="10">
        <f t="shared" si="44"/>
        <v>3.2862601528904634E-14</v>
      </c>
      <c r="M407" s="1">
        <f t="shared" si="48"/>
        <v>-6.1826562675727246</v>
      </c>
      <c r="N407" s="1">
        <f t="shared" si="49"/>
        <v>5.7598896879766812</v>
      </c>
      <c r="P407" s="1">
        <f t="shared" si="50"/>
        <v>5.7598896879766812</v>
      </c>
    </row>
    <row r="408" spans="8:16" x14ac:dyDescent="0.2">
      <c r="H408" s="1">
        <v>404</v>
      </c>
      <c r="I408" s="9">
        <f t="shared" si="45"/>
        <v>6699.3087831565581</v>
      </c>
      <c r="J408" s="1">
        <f t="shared" si="46"/>
        <v>0.87693746905392589</v>
      </c>
      <c r="K408" s="9">
        <f t="shared" si="47"/>
        <v>0.72098287154335106</v>
      </c>
      <c r="L408" s="10">
        <f t="shared" si="44"/>
        <v>3.2418512319054571E-14</v>
      </c>
      <c r="M408" s="1">
        <f t="shared" si="48"/>
        <v>-6.1842947713195162</v>
      </c>
      <c r="N408" s="1">
        <f t="shared" si="49"/>
        <v>5.6660103385691514</v>
      </c>
      <c r="P408" s="1">
        <f t="shared" si="50"/>
        <v>5.6660103385691514</v>
      </c>
    </row>
    <row r="409" spans="8:16" x14ac:dyDescent="0.2">
      <c r="H409" s="1">
        <v>405</v>
      </c>
      <c r="I409" s="9">
        <f t="shared" si="45"/>
        <v>6796.4166578851236</v>
      </c>
      <c r="J409" s="1">
        <f t="shared" si="46"/>
        <v>0.88964886013113331</v>
      </c>
      <c r="K409" s="9">
        <f t="shared" si="47"/>
        <v>0.74063030272677077</v>
      </c>
      <c r="L409" s="10">
        <f t="shared" si="44"/>
        <v>3.1530333899354446E-14</v>
      </c>
      <c r="M409" s="1">
        <f t="shared" si="48"/>
        <v>-6.1859126182034014</v>
      </c>
      <c r="N409" s="1">
        <f t="shared" si="49"/>
        <v>5.5733145402241462</v>
      </c>
      <c r="P409" s="1">
        <f t="shared" si="50"/>
        <v>5.5733145402241462</v>
      </c>
    </row>
    <row r="410" spans="8:16" x14ac:dyDescent="0.2">
      <c r="H410" s="1">
        <v>406</v>
      </c>
      <c r="I410" s="9">
        <f t="shared" si="45"/>
        <v>6894.9321314629924</v>
      </c>
      <c r="J410" s="1">
        <f t="shared" si="46"/>
        <v>0.90254450546684784</v>
      </c>
      <c r="K410" s="9">
        <f t="shared" si="47"/>
        <v>0.76077044298139063</v>
      </c>
      <c r="L410" s="10">
        <f t="shared" si="44"/>
        <v>3.0642155479654321E-14</v>
      </c>
      <c r="M410" s="1">
        <f t="shared" si="48"/>
        <v>-6.1875101639374952</v>
      </c>
      <c r="N410" s="1">
        <f t="shared" si="49"/>
        <v>5.4817819120814306</v>
      </c>
      <c r="P410" s="1">
        <f t="shared" si="50"/>
        <v>5.4817819120814306</v>
      </c>
    </row>
    <row r="411" spans="8:16" x14ac:dyDescent="0.2">
      <c r="H411" s="1">
        <v>407</v>
      </c>
      <c r="I411" s="9">
        <f t="shared" si="45"/>
        <v>6994.8756073283621</v>
      </c>
      <c r="J411" s="1">
        <f t="shared" si="46"/>
        <v>0.91562707586488434</v>
      </c>
      <c r="K411" s="9">
        <f t="shared" si="47"/>
        <v>0.78141308259360187</v>
      </c>
      <c r="L411" s="10">
        <f t="shared" si="44"/>
        <v>2.9753977059954195E-14</v>
      </c>
      <c r="M411" s="1">
        <f t="shared" si="48"/>
        <v>-6.1890877597678795</v>
      </c>
      <c r="N411" s="1">
        <f t="shared" si="49"/>
        <v>5.3913923292229811</v>
      </c>
      <c r="P411" s="1">
        <f t="shared" si="50"/>
        <v>5.3913923292229811</v>
      </c>
    </row>
    <row r="412" spans="8:16" x14ac:dyDescent="0.2">
      <c r="H412" s="1">
        <v>408</v>
      </c>
      <c r="I412" s="9">
        <f t="shared" si="45"/>
        <v>7096.2677846715133</v>
      </c>
      <c r="J412" s="1">
        <f t="shared" si="46"/>
        <v>0.92889928084291429</v>
      </c>
      <c r="K412" s="9">
        <f t="shared" si="47"/>
        <v>0.80256804325570319</v>
      </c>
      <c r="L412" s="10">
        <f t="shared" si="44"/>
        <v>2.9309887850104133E-14</v>
      </c>
      <c r="M412" s="1">
        <f t="shared" si="48"/>
        <v>-6.1906457525867618</v>
      </c>
      <c r="N412" s="1">
        <f t="shared" si="49"/>
        <v>5.3021259161893113</v>
      </c>
      <c r="P412" s="1">
        <f t="shared" si="50"/>
        <v>5.3021259161893113</v>
      </c>
    </row>
    <row r="413" spans="8:16" x14ac:dyDescent="0.2">
      <c r="H413" s="1">
        <v>409</v>
      </c>
      <c r="I413" s="9">
        <f t="shared" si="45"/>
        <v>7199.1296627217944</v>
      </c>
      <c r="J413" s="1">
        <f t="shared" si="46"/>
        <v>0.94236386919363135</v>
      </c>
      <c r="K413" s="9">
        <f t="shared" si="47"/>
        <v>0.82424516547509163</v>
      </c>
      <c r="L413" s="10">
        <f t="shared" si="44"/>
        <v>2.8421709430404007E-14</v>
      </c>
      <c r="M413" s="1">
        <f t="shared" si="48"/>
        <v>-6.1921844850444829</v>
      </c>
      <c r="N413" s="1">
        <f t="shared" si="49"/>
        <v>5.2139630405620778</v>
      </c>
      <c r="P413" s="1">
        <f t="shared" si="50"/>
        <v>5.2139630405620778</v>
      </c>
    </row>
    <row r="414" spans="8:16" x14ac:dyDescent="0.2">
      <c r="H414" s="1">
        <v>410</v>
      </c>
      <c r="I414" s="9">
        <f t="shared" si="45"/>
        <v>7303.4825450967573</v>
      </c>
      <c r="J414" s="1">
        <f t="shared" si="46"/>
        <v>0.9560236295540524</v>
      </c>
      <c r="K414" s="9">
        <f t="shared" si="47"/>
        <v>0.84645429495163338</v>
      </c>
      <c r="L414" s="10">
        <f t="shared" si="44"/>
        <v>2.7533531010703882E-14</v>
      </c>
      <c r="M414" s="1">
        <f t="shared" si="48"/>
        <v>-6.1937042956604831</v>
      </c>
      <c r="N414" s="1">
        <f t="shared" si="49"/>
        <v>5.1268843066060867</v>
      </c>
      <c r="P414" s="1">
        <f t="shared" si="50"/>
        <v>5.1268843066060867</v>
      </c>
    </row>
    <row r="415" spans="8:16" x14ac:dyDescent="0.2">
      <c r="H415" s="1">
        <v>411</v>
      </c>
      <c r="I415" s="9">
        <f t="shared" si="45"/>
        <v>7409.3480442143164</v>
      </c>
      <c r="J415" s="1">
        <f t="shared" si="46"/>
        <v>0.96988139098306658</v>
      </c>
      <c r="K415" s="9">
        <f t="shared" si="47"/>
        <v>0.86920526786535679</v>
      </c>
      <c r="L415" s="10">
        <f t="shared" si="44"/>
        <v>2.6201263381153694E-14</v>
      </c>
      <c r="M415" s="1">
        <f t="shared" si="48"/>
        <v>-6.1952055189333475</v>
      </c>
      <c r="N415" s="1">
        <f t="shared" si="49"/>
        <v>5.0408705489641648</v>
      </c>
      <c r="P415" s="1">
        <f t="shared" si="50"/>
        <v>5.0408705489641648</v>
      </c>
    </row>
    <row r="416" spans="8:16" x14ac:dyDescent="0.2">
      <c r="H416" s="1">
        <v>412</v>
      </c>
      <c r="I416" s="9">
        <f t="shared" si="45"/>
        <v>7516.7480857688915</v>
      </c>
      <c r="J416" s="1">
        <f t="shared" si="46"/>
        <v>0.9839400235473621</v>
      </c>
      <c r="K416" s="9">
        <f t="shared" si="47"/>
        <v>0.89250789501427541</v>
      </c>
      <c r="L416" s="10">
        <f t="shared" si="44"/>
        <v>2.6645352591003757E-14</v>
      </c>
      <c r="M416" s="1">
        <f t="shared" si="48"/>
        <v>-6.1966884854500277</v>
      </c>
      <c r="N416" s="1">
        <f t="shared" si="49"/>
        <v>4.9559028263991536</v>
      </c>
      <c r="P416" s="1">
        <f t="shared" si="50"/>
        <v>4.9559028263991536</v>
      </c>
    </row>
    <row r="417" spans="8:16" x14ac:dyDescent="0.2">
      <c r="H417" s="1">
        <v>413</v>
      </c>
      <c r="I417" s="9">
        <f t="shared" si="45"/>
        <v>7625.7049132723787</v>
      </c>
      <c r="J417" s="1">
        <f t="shared" si="46"/>
        <v>0.99820243891583726</v>
      </c>
      <c r="K417" s="9">
        <f t="shared" si="47"/>
        <v>0.91637194473972206</v>
      </c>
      <c r="L417" s="10">
        <f t="shared" si="44"/>
        <v>2.5313084961453569E-14</v>
      </c>
      <c r="M417" s="1">
        <f t="shared" si="48"/>
        <v>-6.1981535219943815</v>
      </c>
      <c r="N417" s="1">
        <f t="shared" si="49"/>
        <v>4.8719624155752967</v>
      </c>
      <c r="P417" s="1">
        <f t="shared" si="50"/>
        <v>4.8719624155752967</v>
      </c>
    </row>
    <row r="418" spans="8:16" x14ac:dyDescent="0.2">
      <c r="H418" s="1">
        <v>414</v>
      </c>
      <c r="I418" s="9">
        <f t="shared" si="45"/>
        <v>7736.2410926610446</v>
      </c>
      <c r="J418" s="1">
        <f t="shared" si="46"/>
        <v>1.0126715909626423</v>
      </c>
      <c r="K418" s="9">
        <f t="shared" si="47"/>
        <v>0.94080712457422278</v>
      </c>
      <c r="L418" s="10">
        <f t="shared" si="44"/>
        <v>2.5091040356528538E-14</v>
      </c>
      <c r="M418" s="1">
        <f t="shared" si="48"/>
        <v>-6.1996009516551194</v>
      </c>
      <c r="N418" s="1">
        <f t="shared" si="49"/>
        <v>4.7890308048729366</v>
      </c>
      <c r="P418" s="1">
        <f t="shared" si="50"/>
        <v>4.7890308048729366</v>
      </c>
    </row>
    <row r="419" spans="8:16" x14ac:dyDescent="0.2">
      <c r="H419" s="1">
        <v>415</v>
      </c>
      <c r="I419" s="9">
        <f t="shared" si="45"/>
        <v>7848.3795169690793</v>
      </c>
      <c r="J419" s="1">
        <f t="shared" si="46"/>
        <v>1.0273504763789445</v>
      </c>
      <c r="K419" s="9">
        <f t="shared" si="47"/>
        <v>0.96582306154442232</v>
      </c>
      <c r="L419" s="10">
        <f t="shared" si="44"/>
        <v>2.3869795029440866E-14</v>
      </c>
      <c r="M419" s="1">
        <f t="shared" si="48"/>
        <v>-6.2010310939332971</v>
      </c>
      <c r="N419" s="1">
        <f t="shared" si="49"/>
        <v>4.7070896882301554</v>
      </c>
      <c r="P419" s="1">
        <f t="shared" si="50"/>
        <v>4.7070896882301554</v>
      </c>
    </row>
    <row r="420" spans="8:16" x14ac:dyDescent="0.2">
      <c r="H420" s="1">
        <v>416</v>
      </c>
      <c r="I420" s="9">
        <f t="shared" si="45"/>
        <v>7962.143411069952</v>
      </c>
      <c r="J420" s="1">
        <f t="shared" si="46"/>
        <v>1.0422421352935725</v>
      </c>
      <c r="K420" s="9">
        <f t="shared" si="47"/>
        <v>0.99142928105924255</v>
      </c>
      <c r="L420" s="10">
        <f t="shared" si="44"/>
        <v>2.3647750424515834E-14</v>
      </c>
      <c r="M420" s="1">
        <f t="shared" si="48"/>
        <v>-6.2024442648494622</v>
      </c>
      <c r="N420" s="1">
        <f t="shared" si="49"/>
        <v>4.6261209590032308</v>
      </c>
      <c r="P420" s="1">
        <f t="shared" si="50"/>
        <v>4.6261209590032308</v>
      </c>
    </row>
    <row r="421" spans="8:16" x14ac:dyDescent="0.2">
      <c r="H421" s="1">
        <v>417</v>
      </c>
      <c r="I421" s="9">
        <f t="shared" si="45"/>
        <v>8077.5563364865275</v>
      </c>
      <c r="J421" s="1">
        <f t="shared" si="46"/>
        <v>1.0573496519026566</v>
      </c>
      <c r="K421" s="9">
        <f t="shared" si="47"/>
        <v>1.0176351843109703</v>
      </c>
      <c r="L421" s="10">
        <f t="shared" si="44"/>
        <v>2.2967738821932926E-14</v>
      </c>
      <c r="M421" s="1">
        <f t="shared" si="48"/>
        <v>-6.203840777050587</v>
      </c>
      <c r="N421" s="1">
        <f t="shared" si="49"/>
        <v>4.5461067038402803</v>
      </c>
      <c r="P421" s="1">
        <f t="shared" si="50"/>
        <v>4.5461067038402803</v>
      </c>
    </row>
    <row r="422" spans="8:16" x14ac:dyDescent="0.2">
      <c r="H422" s="1">
        <v>418</v>
      </c>
      <c r="I422" s="9">
        <f t="shared" si="45"/>
        <v>8194.64219627083</v>
      </c>
      <c r="J422" s="1">
        <f t="shared" si="46"/>
        <v>1.0726761551083903</v>
      </c>
      <c r="K422" s="9">
        <f t="shared" si="47"/>
        <v>1.0444500241145669</v>
      </c>
      <c r="L422" s="10">
        <f t="shared" si="44"/>
        <v>2.223221606811876E-14</v>
      </c>
      <c r="M422" s="1">
        <f t="shared" si="48"/>
        <v>-6.2052209399169032</v>
      </c>
      <c r="N422" s="1">
        <f t="shared" si="49"/>
        <v>4.4670291965596789</v>
      </c>
      <c r="P422" s="1">
        <f t="shared" si="50"/>
        <v>4.4670291965596789</v>
      </c>
    </row>
    <row r="423" spans="8:16" x14ac:dyDescent="0.2">
      <c r="H423" s="1">
        <v>419</v>
      </c>
      <c r="I423" s="9">
        <f t="shared" si="45"/>
        <v>8313.4252399546276</v>
      </c>
      <c r="J423" s="1">
        <f t="shared" si="46"/>
        <v>1.0882248191670592</v>
      </c>
      <c r="K423" s="9">
        <f t="shared" si="47"/>
        <v>1.0718828791081687</v>
      </c>
      <c r="L423" s="10">
        <f t="shared" si="44"/>
        <v>2.19824158875781E-14</v>
      </c>
      <c r="M423" s="1">
        <f t="shared" si="48"/>
        <v>-6.2065850596687762</v>
      </c>
      <c r="N423" s="1">
        <f t="shared" si="49"/>
        <v>4.3888708920268868</v>
      </c>
      <c r="P423" s="1">
        <f t="shared" si="50"/>
        <v>4.3888708920268868</v>
      </c>
    </row>
    <row r="424" spans="8:16" x14ac:dyDescent="0.2">
      <c r="H424" s="1">
        <v>420</v>
      </c>
      <c r="I424" s="9">
        <f t="shared" si="45"/>
        <v>8433.9300685716516</v>
      </c>
      <c r="J424" s="1">
        <f t="shared" si="46"/>
        <v>1.1039988643464484</v>
      </c>
      <c r="K424" s="9">
        <f t="shared" si="47"/>
        <v>1.0999426262353478</v>
      </c>
      <c r="L424" s="10">
        <f t="shared" si="44"/>
        <v>2.0983215165415459E-14</v>
      </c>
      <c r="M424" s="1">
        <f t="shared" si="48"/>
        <v>-6.2079334394737495</v>
      </c>
      <c r="N424" s="1">
        <f t="shared" si="49"/>
        <v>4.3116144200212716</v>
      </c>
      <c r="P424" s="1">
        <f t="shared" si="50"/>
        <v>4.3116144200212716</v>
      </c>
    </row>
    <row r="425" spans="8:16" x14ac:dyDescent="0.2">
      <c r="H425" s="1">
        <v>421</v>
      </c>
      <c r="I425" s="9">
        <f t="shared" si="45"/>
        <v>8556.1816397527655</v>
      </c>
      <c r="J425" s="1">
        <f t="shared" si="46"/>
        <v>1.1200015575927982</v>
      </c>
      <c r="K425" s="9">
        <f t="shared" si="47"/>
        <v>1.1286379114275655</v>
      </c>
      <c r="L425" s="10">
        <f t="shared" si="44"/>
        <v>2.0650148258027912E-14</v>
      </c>
      <c r="M425" s="1">
        <f t="shared" si="48"/>
        <v>-6.2092663795538883</v>
      </c>
      <c r="N425" s="1">
        <f t="shared" si="49"/>
        <v>4.2352425790854795</v>
      </c>
      <c r="P425" s="1">
        <f t="shared" si="50"/>
        <v>4.2352425790854795</v>
      </c>
    </row>
    <row r="426" spans="8:16" x14ac:dyDescent="0.2">
      <c r="H426" s="1">
        <v>422</v>
      </c>
      <c r="I426" s="9">
        <f t="shared" si="45"/>
        <v>8680.205272894882</v>
      </c>
      <c r="J426" s="1">
        <f t="shared" si="46"/>
        <v>1.1362362132074144</v>
      </c>
      <c r="K426" s="9">
        <f t="shared" si="47"/>
        <v>1.1579771184029621</v>
      </c>
      <c r="L426" s="10">
        <f t="shared" si="44"/>
        <v>1.9539925233402755E-14</v>
      </c>
      <c r="M426" s="1">
        <f t="shared" si="48"/>
        <v>-6.2105841772935726</v>
      </c>
      <c r="N426" s="1">
        <f t="shared" si="49"/>
        <v>4.1597383303496827</v>
      </c>
      <c r="P426" s="1">
        <f t="shared" si="50"/>
        <v>4.1597383303496827</v>
      </c>
    </row>
    <row r="427" spans="8:16" x14ac:dyDescent="0.2">
      <c r="H427" s="1">
        <v>423</v>
      </c>
      <c r="I427" s="9">
        <f t="shared" si="45"/>
        <v>8806.0266544048336</v>
      </c>
      <c r="J427" s="1">
        <f t="shared" si="46"/>
        <v>1.1527061935330887</v>
      </c>
      <c r="K427" s="9">
        <f t="shared" si="47"/>
        <v>1.1879683354956585</v>
      </c>
      <c r="L427" s="10">
        <f t="shared" si="44"/>
        <v>1.9984014443252818E-14</v>
      </c>
      <c r="M427" s="1">
        <f t="shared" si="48"/>
        <v>-6.2118871273478842</v>
      </c>
      <c r="N427" s="1">
        <f t="shared" si="49"/>
        <v>4.0850847913213215</v>
      </c>
      <c r="P427" s="1">
        <f t="shared" si="50"/>
        <v>4.0850847913213215</v>
      </c>
    </row>
    <row r="428" spans="8:16" x14ac:dyDescent="0.2">
      <c r="H428" s="1">
        <v>424</v>
      </c>
      <c r="I428" s="9">
        <f t="shared" si="45"/>
        <v>8933.6718430192668</v>
      </c>
      <c r="J428" s="1">
        <f t="shared" si="46"/>
        <v>1.1694149096504713</v>
      </c>
      <c r="K428" s="9">
        <f t="shared" si="47"/>
        <v>1.2186193204277991</v>
      </c>
      <c r="L428" s="10">
        <f t="shared" si="44"/>
        <v>1.9095836023552692E-14</v>
      </c>
      <c r="M428" s="1">
        <f t="shared" si="48"/>
        <v>-6.2131755217517304</v>
      </c>
      <c r="N428" s="1">
        <f t="shared" si="49"/>
        <v>4.0112652296326132</v>
      </c>
      <c r="P428" s="1">
        <f t="shared" si="50"/>
        <v>4.0112652296326132</v>
      </c>
    </row>
    <row r="429" spans="8:16" x14ac:dyDescent="0.2">
      <c r="H429" s="1">
        <v>425</v>
      </c>
      <c r="I429" s="9">
        <f t="shared" si="45"/>
        <v>9063.1672752016384</v>
      </c>
      <c r="J429" s="1">
        <f t="shared" si="46"/>
        <v>1.1863658220845372</v>
      </c>
      <c r="K429" s="9">
        <f t="shared" si="47"/>
        <v>1.249937462934815</v>
      </c>
      <c r="L429" s="10">
        <f t="shared" si="44"/>
        <v>1.8873791418627661E-14</v>
      </c>
      <c r="M429" s="1">
        <f t="shared" si="48"/>
        <v>-6.2144496500298709</v>
      </c>
      <c r="N429" s="1">
        <f t="shared" si="49"/>
        <v>3.9382630567369006</v>
      </c>
      <c r="P429" s="1">
        <f t="shared" si="50"/>
        <v>3.9382630567369006</v>
      </c>
    </row>
    <row r="430" spans="8:16" x14ac:dyDescent="0.2">
      <c r="H430" s="1">
        <v>426</v>
      </c>
      <c r="I430" s="9">
        <f t="shared" si="45"/>
        <v>9194.5397706174554</v>
      </c>
      <c r="J430" s="1">
        <f t="shared" si="46"/>
        <v>1.2035624415212909</v>
      </c>
      <c r="K430" s="9">
        <f t="shared" si="47"/>
        <v>1.2819297451528091</v>
      </c>
      <c r="L430" s="10">
        <f t="shared" si="44"/>
        <v>1.865174681370263E-14</v>
      </c>
      <c r="M430" s="1">
        <f t="shared" si="48"/>
        <v>-6.215709799308005</v>
      </c>
      <c r="N430" s="1">
        <f t="shared" si="49"/>
        <v>3.8660618215433828</v>
      </c>
      <c r="P430" s="1">
        <f t="shared" si="50"/>
        <v>3.8660618215433828</v>
      </c>
    </row>
    <row r="431" spans="8:16" x14ac:dyDescent="0.2">
      <c r="H431" s="1">
        <v>427</v>
      </c>
      <c r="I431" s="9">
        <f t="shared" si="45"/>
        <v>9327.8165376888228</v>
      </c>
      <c r="J431" s="1">
        <f t="shared" si="46"/>
        <v>1.2210083295348577</v>
      </c>
      <c r="K431" s="9">
        <f t="shared" si="47"/>
        <v>1.3146026996756479</v>
      </c>
      <c r="L431" s="10">
        <f t="shared" si="44"/>
        <v>1.8207657603852567E-14</v>
      </c>
      <c r="M431" s="1">
        <f t="shared" si="48"/>
        <v>-6.2169562544250931</v>
      </c>
      <c r="N431" s="1">
        <f t="shared" si="49"/>
        <v>3.7946452039817586</v>
      </c>
      <c r="P431" s="1">
        <f t="shared" si="50"/>
        <v>3.7946452039817586</v>
      </c>
    </row>
    <row r="432" spans="8:16" x14ac:dyDescent="0.2">
      <c r="H432" s="1">
        <v>428</v>
      </c>
      <c r="I432" s="9">
        <f t="shared" si="45"/>
        <v>9463.0251792296112</v>
      </c>
      <c r="J432" s="1">
        <f t="shared" si="46"/>
        <v>1.2387070993251244</v>
      </c>
      <c r="K432" s="9">
        <f t="shared" si="47"/>
        <v>1.347962365188287</v>
      </c>
      <c r="L432" s="10">
        <f t="shared" si="44"/>
        <v>1.7319479184152442E-14</v>
      </c>
      <c r="M432" s="1">
        <f t="shared" si="48"/>
        <v>-6.2181892980470863</v>
      </c>
      <c r="N432" s="1">
        <f t="shared" si="49"/>
        <v>3.7239970084859806</v>
      </c>
      <c r="P432" s="1">
        <f t="shared" si="50"/>
        <v>3.7239970084859806</v>
      </c>
    </row>
    <row r="433" spans="8:16" x14ac:dyDescent="0.2">
      <c r="H433" s="1">
        <v>429</v>
      </c>
      <c r="I433" s="9">
        <f t="shared" si="45"/>
        <v>9600.193698162233</v>
      </c>
      <c r="J433" s="1">
        <f t="shared" si="46"/>
        <v>1.2566624164660625</v>
      </c>
      <c r="K433" s="9">
        <f t="shared" si="47"/>
        <v>1.3820142395820409</v>
      </c>
      <c r="L433" s="10">
        <f t="shared" si="44"/>
        <v>1.7319479184152442E-14</v>
      </c>
      <c r="M433" s="1">
        <f t="shared" si="48"/>
        <v>-6.2194092107822589</v>
      </c>
      <c r="N433" s="1">
        <f t="shared" si="49"/>
        <v>3.6541011573863216</v>
      </c>
      <c r="P433" s="1">
        <f t="shared" si="50"/>
        <v>3.6541011573863216</v>
      </c>
    </row>
    <row r="434" spans="8:16" x14ac:dyDescent="0.2">
      <c r="H434" s="1">
        <v>430</v>
      </c>
      <c r="I434" s="9">
        <f t="shared" si="45"/>
        <v>9739.3505033172714</v>
      </c>
      <c r="J434" s="1">
        <f t="shared" si="46"/>
        <v>1.2748779996648998</v>
      </c>
      <c r="K434" s="9">
        <f t="shared" si="47"/>
        <v>1.4167632304571318</v>
      </c>
      <c r="L434" s="10">
        <f t="shared" si="44"/>
        <v>1.6875389974302379E-14</v>
      </c>
      <c r="M434" s="1">
        <f t="shared" si="48"/>
        <v>-6.2206162712983231</v>
      </c>
      <c r="N434" s="1">
        <f t="shared" si="49"/>
        <v>3.5849416841990092</v>
      </c>
      <c r="P434" s="1">
        <f t="shared" si="50"/>
        <v>3.5849416841990092</v>
      </c>
    </row>
    <row r="435" spans="8:16" x14ac:dyDescent="0.2">
      <c r="H435" s="1">
        <v>431</v>
      </c>
      <c r="I435" s="9">
        <f t="shared" si="45"/>
        <v>9880.5244153172043</v>
      </c>
      <c r="J435" s="1">
        <f t="shared" si="46"/>
        <v>1.2933576215322964</v>
      </c>
      <c r="K435" s="9">
        <f t="shared" si="47"/>
        <v>1.4522136029178212</v>
      </c>
      <c r="L435" s="10">
        <f t="shared" si="44"/>
        <v>1.5543122344752192E-14</v>
      </c>
      <c r="M435" s="1">
        <f t="shared" si="48"/>
        <v>-6.2218107564415455</v>
      </c>
      <c r="N435" s="1">
        <f t="shared" si="49"/>
        <v>3.5165027268012636</v>
      </c>
      <c r="P435" s="1">
        <f t="shared" si="50"/>
        <v>3.5165027268012636</v>
      </c>
    </row>
    <row r="436" spans="8:16" x14ac:dyDescent="0.2">
      <c r="H436" s="1">
        <v>432</v>
      </c>
      <c r="I436" s="9">
        <f t="shared" si="45"/>
        <v>10023.744672545454</v>
      </c>
      <c r="J436" s="1">
        <f t="shared" si="46"/>
        <v>1.3121051093636926</v>
      </c>
      <c r="K436" s="9">
        <f t="shared" si="47"/>
        <v>1.488368924565864</v>
      </c>
      <c r="L436" s="10">
        <f t="shared" si="44"/>
        <v>1.5543122344752192E-14</v>
      </c>
      <c r="M436" s="1">
        <f t="shared" si="48"/>
        <v>-6.2229929413580738</v>
      </c>
      <c r="N436" s="1">
        <f t="shared" si="49"/>
        <v>3.4487685204801437</v>
      </c>
      <c r="P436" s="1">
        <f t="shared" si="50"/>
        <v>3.4487685204801437</v>
      </c>
    </row>
    <row r="437" spans="8:16" x14ac:dyDescent="0.2">
      <c r="H437" s="1">
        <v>433</v>
      </c>
      <c r="I437" s="9">
        <f t="shared" si="45"/>
        <v>10169.040937201877</v>
      </c>
      <c r="J437" s="1">
        <f t="shared" si="46"/>
        <v>1.3311243459319699</v>
      </c>
      <c r="K437" s="9">
        <f t="shared" si="47"/>
        <v>1.5252320075989221</v>
      </c>
      <c r="L437" s="10">
        <f t="shared" si="44"/>
        <v>1.5543122344752192E-14</v>
      </c>
      <c r="M437" s="1">
        <f t="shared" si="48"/>
        <v>-6.2241630996177015</v>
      </c>
      <c r="N437" s="1">
        <f t="shared" si="49"/>
        <v>3.3817233908411026</v>
      </c>
      <c r="P437" s="1">
        <f t="shared" si="50"/>
        <v>3.3817233908411026</v>
      </c>
    </row>
    <row r="438" spans="8:16" x14ac:dyDescent="0.2">
      <c r="H438" s="1">
        <v>434</v>
      </c>
      <c r="I438" s="9">
        <f t="shared" si="45"/>
        <v>10316.443301446121</v>
      </c>
      <c r="J438" s="1">
        <f t="shared" si="46"/>
        <v>1.3504192702916153</v>
      </c>
      <c r="K438" s="9">
        <f t="shared" si="47"/>
        <v>1.5628048479221441</v>
      </c>
      <c r="L438" s="10">
        <f t="shared" si="44"/>
        <v>1.4654943925052066E-14</v>
      </c>
      <c r="M438" s="1">
        <f t="shared" si="48"/>
        <v>-6.2253215033402984</v>
      </c>
      <c r="N438" s="1">
        <f t="shared" si="49"/>
        <v>3.3153517465640903</v>
      </c>
      <c r="P438" s="1">
        <f t="shared" si="50"/>
        <v>3.3153517465640903</v>
      </c>
    </row>
    <row r="439" spans="8:16" x14ac:dyDescent="0.2">
      <c r="H439" s="1">
        <v>435</v>
      </c>
      <c r="I439" s="9">
        <f t="shared" si="45"/>
        <v>10465.982293629899</v>
      </c>
      <c r="J439" s="1">
        <f t="shared" si="46"/>
        <v>1.3699938785945227</v>
      </c>
      <c r="K439" s="9">
        <f t="shared" si="47"/>
        <v>1.6010885611831791</v>
      </c>
      <c r="L439" s="10">
        <f t="shared" si="44"/>
        <v>1.4654943925052066E-14</v>
      </c>
      <c r="M439" s="1">
        <f t="shared" si="48"/>
        <v>-6.226468423325179</v>
      </c>
      <c r="N439" s="1">
        <f t="shared" si="49"/>
        <v>3.2496380719912281</v>
      </c>
      <c r="P439" s="1">
        <f t="shared" si="50"/>
        <v>3.2496380719912281</v>
      </c>
    </row>
    <row r="440" spans="8:16" x14ac:dyDescent="0.2">
      <c r="H440" s="1">
        <v>436</v>
      </c>
      <c r="I440" s="9">
        <f t="shared" si="45"/>
        <v>10617.688884619774</v>
      </c>
      <c r="J440" s="1">
        <f t="shared" si="46"/>
        <v>1.3898522249176453</v>
      </c>
      <c r="K440" s="9">
        <f t="shared" si="47"/>
        <v>1.6400833156438783</v>
      </c>
      <c r="L440" s="10">
        <f t="shared" si="44"/>
        <v>1.3322676295501878E-14</v>
      </c>
      <c r="M440" s="1">
        <f t="shared" si="48"/>
        <v>-6.2276041291836499</v>
      </c>
      <c r="N440" s="1">
        <f t="shared" si="49"/>
        <v>3.1845669195325286</v>
      </c>
      <c r="P440" s="1">
        <f t="shared" si="50"/>
        <v>3.1845669195325286</v>
      </c>
    </row>
    <row r="441" spans="8:16" x14ac:dyDescent="0.2">
      <c r="H441" s="1">
        <v>437</v>
      </c>
      <c r="I441" s="9">
        <f t="shared" si="45"/>
        <v>10771.594494211455</v>
      </c>
      <c r="J441" s="1">
        <f t="shared" si="46"/>
        <v>1.4099984221026236</v>
      </c>
      <c r="K441" s="9">
        <f t="shared" si="47"/>
        <v>1.6797882618054172</v>
      </c>
      <c r="L441" s="10">
        <f t="shared" si="44"/>
        <v>1.3322676295501878E-14</v>
      </c>
      <c r="M441" s="1">
        <f t="shared" si="48"/>
        <v>-6.2287288894750255</v>
      </c>
      <c r="N441" s="1">
        <f t="shared" si="49"/>
        <v>3.1201229018728327</v>
      </c>
      <c r="P441" s="1">
        <f t="shared" si="50"/>
        <v>3.1201229018728327</v>
      </c>
    </row>
    <row r="442" spans="8:16" x14ac:dyDescent="0.2">
      <c r="H442" s="1">
        <v>438</v>
      </c>
      <c r="I442" s="9">
        <f t="shared" si="45"/>
        <v>10927.730997637091</v>
      </c>
      <c r="J442" s="1">
        <f t="shared" si="46"/>
        <v>1.4304366426075894</v>
      </c>
      <c r="K442" s="9">
        <f t="shared" si="47"/>
        <v>1.720201458708245</v>
      </c>
      <c r="L442" s="10">
        <f t="shared" si="44"/>
        <v>1.3322676295501878E-14</v>
      </c>
      <c r="M442" s="1">
        <f t="shared" si="48"/>
        <v>-6.2298429718464075</v>
      </c>
      <c r="N442" s="1">
        <f t="shared" si="49"/>
        <v>3.0562906839626862</v>
      </c>
      <c r="P442" s="1">
        <f t="shared" si="50"/>
        <v>3.0562906839626862</v>
      </c>
    </row>
    <row r="443" spans="8:16" x14ac:dyDescent="0.2">
      <c r="H443" s="1">
        <v>439</v>
      </c>
      <c r="I443" s="9">
        <f t="shared" si="45"/>
        <v>11086.130732167017</v>
      </c>
      <c r="J443" s="1">
        <f t="shared" si="46"/>
        <v>1.4511711193713306</v>
      </c>
      <c r="K443" s="9">
        <f t="shared" si="47"/>
        <v>1.7613197968337242</v>
      </c>
      <c r="L443" s="10">
        <f t="shared" si="44"/>
        <v>1.2434497875801753E-14</v>
      </c>
      <c r="M443" s="1">
        <f t="shared" si="48"/>
        <v>-6.230946643176531</v>
      </c>
      <c r="N443" s="1">
        <f t="shared" si="49"/>
        <v>2.9930549747770669</v>
      </c>
      <c r="P443" s="1">
        <f t="shared" si="50"/>
        <v>2.9930549747770669</v>
      </c>
    </row>
    <row r="444" spans="8:16" x14ac:dyDescent="0.2">
      <c r="H444" s="1">
        <v>440</v>
      </c>
      <c r="I444" s="9">
        <f t="shared" si="45"/>
        <v>11246.826503806986</v>
      </c>
      <c r="J444" s="1">
        <f t="shared" si="46"/>
        <v>1.4722061466899585</v>
      </c>
      <c r="K444" s="9">
        <f t="shared" si="47"/>
        <v>1.803138917540799</v>
      </c>
      <c r="L444" s="10">
        <f t="shared" si="44"/>
        <v>1.2434497875801753E-14</v>
      </c>
      <c r="M444" s="1">
        <f t="shared" si="48"/>
        <v>-6.232040169724014</v>
      </c>
      <c r="N444" s="1">
        <f t="shared" si="49"/>
        <v>2.9304005188207611</v>
      </c>
      <c r="P444" s="1">
        <f t="shared" si="50"/>
        <v>2.9304005188207611</v>
      </c>
    </row>
    <row r="445" spans="8:16" x14ac:dyDescent="0.2">
      <c r="H445" s="1">
        <v>441</v>
      </c>
      <c r="I445" s="9">
        <f t="shared" si="45"/>
        <v>11409.851594092654</v>
      </c>
      <c r="J445" s="1">
        <f t="shared" si="46"/>
        <v>1.493546081106303</v>
      </c>
      <c r="K445" s="9">
        <f t="shared" si="47"/>
        <v>1.8456531289789446</v>
      </c>
      <c r="L445" s="10">
        <f t="shared" si="44"/>
        <v>1.2434497875801753E-14</v>
      </c>
      <c r="M445" s="1">
        <f t="shared" si="48"/>
        <v>-6.2331238172803367</v>
      </c>
      <c r="N445" s="1">
        <f t="shared" si="49"/>
        <v>2.8683120873637904</v>
      </c>
      <c r="P445" s="1">
        <f t="shared" si="50"/>
        <v>2.8683120873637904</v>
      </c>
    </row>
    <row r="446" spans="8:16" x14ac:dyDescent="0.2">
      <c r="H446" s="1">
        <v>442</v>
      </c>
      <c r="I446" s="9">
        <f t="shared" si="45"/>
        <v>11575.239766982428</v>
      </c>
      <c r="J446" s="1">
        <f t="shared" si="46"/>
        <v>1.5151953423121844</v>
      </c>
      <c r="K446" s="9">
        <f t="shared" si="47"/>
        <v>1.888855318427525</v>
      </c>
      <c r="L446" s="10">
        <f t="shared" si="44"/>
        <v>1.2434497875801753E-14</v>
      </c>
      <c r="M446" s="1">
        <f t="shared" si="48"/>
        <v>-6.2341978513279379</v>
      </c>
      <c r="N446" s="1">
        <f t="shared" si="49"/>
        <v>2.8067744693829013</v>
      </c>
      <c r="P446" s="1">
        <f t="shared" si="50"/>
        <v>2.8067744693829013</v>
      </c>
    </row>
    <row r="447" spans="8:16" x14ac:dyDescent="0.2">
      <c r="H447" s="1">
        <v>443</v>
      </c>
      <c r="I447" s="9">
        <f t="shared" si="45"/>
        <v>11743.025275850334</v>
      </c>
      <c r="J447" s="1">
        <f t="shared" si="46"/>
        <v>1.5371584140637775</v>
      </c>
      <c r="K447" s="9">
        <f t="shared" si="47"/>
        <v>1.9327368610222679</v>
      </c>
      <c r="L447" s="10">
        <f t="shared" si="44"/>
        <v>1.1546319456101628E-14</v>
      </c>
      <c r="M447" s="1">
        <f t="shared" si="48"/>
        <v>-6.2352625372037878</v>
      </c>
      <c r="N447" s="1">
        <f t="shared" si="49"/>
        <v>2.7457724621895068</v>
      </c>
      <c r="P447" s="1">
        <f t="shared" si="50"/>
        <v>2.7457724621895068</v>
      </c>
    </row>
    <row r="448" spans="8:16" x14ac:dyDescent="0.2">
      <c r="H448" s="1">
        <v>444</v>
      </c>
      <c r="I448" s="9">
        <f t="shared" si="45"/>
        <v>11913.242870580212</v>
      </c>
      <c r="J448" s="1">
        <f t="shared" si="46"/>
        <v>1.5594398451102407</v>
      </c>
      <c r="K448" s="9">
        <f t="shared" si="47"/>
        <v>1.9772875248414621</v>
      </c>
      <c r="L448" s="10">
        <f t="shared" si="44"/>
        <v>1.0658141036401503E-14</v>
      </c>
      <c r="M448" s="1">
        <f t="shared" si="48"/>
        <v>-6.2363181402688515</v>
      </c>
      <c r="N448" s="1">
        <f t="shared" si="49"/>
        <v>2.6852908617202615</v>
      </c>
      <c r="P448" s="1">
        <f t="shared" si="50"/>
        <v>2.6852908617202615</v>
      </c>
    </row>
    <row r="449" spans="8:16" x14ac:dyDescent="0.2">
      <c r="H449" s="1">
        <v>445</v>
      </c>
      <c r="I449" s="9">
        <f t="shared" si="45"/>
        <v>12085.927804762669</v>
      </c>
      <c r="J449" s="1">
        <f t="shared" si="46"/>
        <v>1.5820442501357923</v>
      </c>
      <c r="K449" s="9">
        <f t="shared" si="47"/>
        <v>2.0224953723381955</v>
      </c>
      <c r="L449" s="10">
        <f t="shared" si="44"/>
        <v>1.1546319456101628E-14</v>
      </c>
      <c r="M449" s="1">
        <f t="shared" si="48"/>
        <v>-6.2373649260838553</v>
      </c>
      <c r="N449" s="1">
        <f t="shared" si="49"/>
        <v>2.6253144524663981</v>
      </c>
      <c r="P449" s="1">
        <f t="shared" si="50"/>
        <v>2.6253144524663981</v>
      </c>
    </row>
    <row r="450" spans="8:16" x14ac:dyDescent="0.2">
      <c r="H450" s="1">
        <v>446</v>
      </c>
      <c r="I450" s="9">
        <f t="shared" si="45"/>
        <v>12261.115842996425</v>
      </c>
      <c r="J450" s="1">
        <f t="shared" si="46"/>
        <v>1.604976310715458</v>
      </c>
      <c r="K450" s="9">
        <f t="shared" si="47"/>
        <v>2.0683466581205225</v>
      </c>
      <c r="L450" s="10">
        <f t="shared" si="44"/>
        <v>1.0658141036401503E-14</v>
      </c>
      <c r="M450" s="1">
        <f t="shared" si="48"/>
        <v>-6.2384031605918056</v>
      </c>
      <c r="N450" s="1">
        <f t="shared" si="49"/>
        <v>2.5658279970160152</v>
      </c>
      <c r="P450" s="1">
        <f t="shared" si="50"/>
        <v>2.5658279970160152</v>
      </c>
    </row>
    <row r="451" spans="8:16" x14ac:dyDescent="0.2">
      <c r="H451" s="1">
        <v>447</v>
      </c>
      <c r="I451" s="9">
        <f t="shared" si="45"/>
        <v>12438.843268295534</v>
      </c>
      <c r="J451" s="1">
        <f t="shared" si="46"/>
        <v>1.6282407762846709</v>
      </c>
      <c r="K451" s="9">
        <f t="shared" si="47"/>
        <v>2.1148257230988707</v>
      </c>
      <c r="L451" s="10">
        <f t="shared" si="44"/>
        <v>8.8817841970012523E-15</v>
      </c>
      <c r="M451" s="1">
        <f t="shared" si="48"/>
        <v>-6.239433110307699</v>
      </c>
      <c r="N451" s="1">
        <f t="shared" si="49"/>
        <v>2.5068162251846502</v>
      </c>
      <c r="P451" s="1">
        <f t="shared" si="50"/>
        <v>2.5068162251846502</v>
      </c>
    </row>
    <row r="452" spans="8:16" x14ac:dyDescent="0.2">
      <c r="H452" s="1">
        <v>448</v>
      </c>
      <c r="I452" s="9">
        <f t="shared" si="45"/>
        <v>12619.146889603864</v>
      </c>
      <c r="J452" s="1">
        <f t="shared" si="46"/>
        <v>1.6518424651229162</v>
      </c>
      <c r="K452" s="9">
        <f t="shared" si="47"/>
        <v>2.161914885039665</v>
      </c>
      <c r="L452" s="10">
        <f t="shared" ref="L452:L484" si="51">10*LOG10(($B$15+$B$16+$B$17)^2 + ( $B$15*$B$17*K452 - ($B$16*($B$15+$B$17) + 4*$B$15*$B$17) )*K452 )  - 10*LOG10( (1+$Z$2+$Z$3)^2 + ( 1*$Z$3*K452 - ($Z$2*(1+$Z$3) + 4*1*$Z$3) )*K452)</f>
        <v>9.7699626167013776E-15</v>
      </c>
      <c r="M452" s="1">
        <f t="shared" si="48"/>
        <v>-6.240455042515916</v>
      </c>
      <c r="N452" s="1">
        <f t="shared" si="49"/>
        <v>2.4482638227053144</v>
      </c>
      <c r="P452" s="1">
        <f t="shared" si="50"/>
        <v>2.4482638227053144</v>
      </c>
    </row>
    <row r="453" spans="8:16" x14ac:dyDescent="0.2">
      <c r="H453" s="1">
        <v>449</v>
      </c>
      <c r="I453" s="9">
        <f t="shared" ref="I453:I484" si="52">20*10^(H453/160)</f>
        <v>12802.064049418626</v>
      </c>
      <c r="J453" s="1">
        <f t="shared" ref="J453:J484" si="53">2*PI()*I453/$B$6</f>
        <v>1.675786265351648</v>
      </c>
      <c r="K453" s="9">
        <f t="shared" ref="K453:K484" si="54">4*SIN(J453/2)^2</f>
        <v>2.2095943255861927</v>
      </c>
      <c r="L453" s="10">
        <f t="shared" si="51"/>
        <v>9.7699626167013776E-15</v>
      </c>
      <c r="M453" s="1">
        <f t="shared" ref="M453:M484" si="55">ATAN2( ( $Z$1+$Z$2*$AB$2+$Z$3*$AB$3+ ($Z$1*$AB$2+$Z$2*(1+$AB$3)+$Z$3*$AB$2)*COS(J453)+ ($Z$1*$AB$3+$Z$3)*COS(2*J453) ) / ( 1+$AB$2*$AB$2+$AB$3*$AB$3+ 2* ( ($AB$2+$AB$2*$AB$3)*COS(J453)+ $AB$3*COS(2*J453) ) ),( ($Z$2-$Z$1*$AB$2+$Z$3*$AB$2-$Z$2*$AB$3+ 2*(-$Z$1*$AB$3+$Z$3)*COS(J453) )*SIN(J453) / ( 1+$AB$2*$AB$2+$AB$3*$AB$3+ 2*($AB$2 + $AB$2*$AB$3)*COS(J453)+ 2*$AB$3*COS(2*J453) ) ))*2</f>
        <v>-6.2414692254757744</v>
      </c>
      <c r="N453" s="1">
        <f t="shared" ref="N453:N484" si="56">DEGREES(M453)+360</f>
        <v>2.3901554194513324</v>
      </c>
      <c r="P453" s="1">
        <f t="shared" ref="P453:P484" si="57">IF(N453&gt;180,N453-360,N453)</f>
        <v>2.3901554194513324</v>
      </c>
    </row>
    <row r="454" spans="8:16" x14ac:dyDescent="0.2">
      <c r="H454" s="1">
        <v>450</v>
      </c>
      <c r="I454" s="9">
        <f t="shared" si="52"/>
        <v>12987.632631524233</v>
      </c>
      <c r="J454" s="1">
        <f t="shared" si="53"/>
        <v>1.7000771359466502</v>
      </c>
      <c r="K454" s="9">
        <f t="shared" si="54"/>
        <v>2.2578419738321069</v>
      </c>
      <c r="L454" s="10">
        <f t="shared" si="51"/>
        <v>9.7699626167013776E-15</v>
      </c>
      <c r="M454" s="1">
        <f t="shared" si="55"/>
        <v>-6.242475928635737</v>
      </c>
      <c r="N454" s="1">
        <f t="shared" si="56"/>
        <v>2.3324755771629953</v>
      </c>
      <c r="P454" s="1">
        <f t="shared" si="57"/>
        <v>2.3324755771629953</v>
      </c>
    </row>
    <row r="455" spans="8:16" x14ac:dyDescent="0.2">
      <c r="H455" s="1">
        <v>451</v>
      </c>
      <c r="I455" s="9">
        <f t="shared" si="52"/>
        <v>13175.891068838484</v>
      </c>
      <c r="J455" s="1">
        <f t="shared" si="53"/>
        <v>1.724720107765098</v>
      </c>
      <c r="K455" s="9">
        <f t="shared" si="54"/>
        <v>2.3066333865603239</v>
      </c>
      <c r="L455" s="10">
        <f t="shared" si="51"/>
        <v>8.8817841970012523E-15</v>
      </c>
      <c r="M455" s="1">
        <f t="shared" si="55"/>
        <v>-6.2434754228567799</v>
      </c>
      <c r="N455" s="1">
        <f t="shared" si="56"/>
        <v>2.2752087766494924</v>
      </c>
      <c r="P455" s="1">
        <f t="shared" si="57"/>
        <v>2.2752087766494924</v>
      </c>
    </row>
    <row r="456" spans="8:16" x14ac:dyDescent="0.2">
      <c r="H456" s="1">
        <v>452</v>
      </c>
      <c r="I456" s="9">
        <f t="shared" si="52"/>
        <v>13366.87835137231</v>
      </c>
      <c r="J456" s="1">
        <f t="shared" si="53"/>
        <v>1.7497202845874873</v>
      </c>
      <c r="K456" s="9">
        <f t="shared" si="54"/>
        <v>2.355941625289991</v>
      </c>
      <c r="L456" s="10">
        <f t="shared" si="51"/>
        <v>1.0658141036401503E-14</v>
      </c>
      <c r="M456" s="1">
        <f t="shared" si="55"/>
        <v>-6.2444679806454193</v>
      </c>
      <c r="N456" s="1">
        <f t="shared" si="56"/>
        <v>2.2183394044376428</v>
      </c>
      <c r="P456" s="1">
        <f t="shared" si="57"/>
        <v>2.2183394044376428</v>
      </c>
    </row>
    <row r="457" spans="8:16" x14ac:dyDescent="0.2">
      <c r="H457" s="1">
        <v>453</v>
      </c>
      <c r="I457" s="9">
        <f t="shared" si="52"/>
        <v>13560.634034304923</v>
      </c>
      <c r="J457" s="1">
        <f t="shared" si="53"/>
        <v>1.7750828441746695</v>
      </c>
      <c r="K457" s="9">
        <f t="shared" si="54"/>
        <v>2.4057371303075201</v>
      </c>
      <c r="L457" s="10">
        <f t="shared" si="51"/>
        <v>8.8817841970012523E-15</v>
      </c>
      <c r="M457" s="1">
        <f t="shared" si="55"/>
        <v>-6.2454538763968666</v>
      </c>
      <c r="N457" s="1">
        <f t="shared" si="56"/>
        <v>2.1618517388398573</v>
      </c>
      <c r="P457" s="1">
        <f t="shared" si="57"/>
        <v>2.1618517388398573</v>
      </c>
    </row>
    <row r="458" spans="8:16" x14ac:dyDescent="0.2">
      <c r="H458" s="1">
        <v>454</v>
      </c>
      <c r="I458" s="9">
        <f t="shared" si="52"/>
        <v>13757.198246176158</v>
      </c>
      <c r="J458" s="1">
        <f t="shared" si="53"/>
        <v>1.8008130393402253</v>
      </c>
      <c r="K458" s="9">
        <f t="shared" si="54"/>
        <v>2.4559875918942224</v>
      </c>
      <c r="L458" s="10">
        <f t="shared" si="51"/>
        <v>8.8817841970012523E-15</v>
      </c>
      <c r="M458" s="1">
        <f t="shared" si="55"/>
        <v>-6.2464333866487749</v>
      </c>
      <c r="N458" s="1">
        <f t="shared" si="56"/>
        <v>2.1057299354156953</v>
      </c>
      <c r="P458" s="1">
        <f t="shared" si="57"/>
        <v>2.1057299354156953</v>
      </c>
    </row>
    <row r="459" spans="8:16" x14ac:dyDescent="0.2">
      <c r="H459" s="1">
        <v>455</v>
      </c>
      <c r="I459" s="9">
        <f t="shared" si="52"/>
        <v>13956.611697197332</v>
      </c>
      <c r="J459" s="1">
        <f t="shared" si="53"/>
        <v>1.8269161990383544</v>
      </c>
      <c r="K459" s="9">
        <f t="shared" si="54"/>
        <v>2.5066578190030295</v>
      </c>
      <c r="L459" s="10">
        <f t="shared" si="51"/>
        <v>7.1054273576010019E-15</v>
      </c>
      <c r="M459" s="1">
        <f t="shared" si="55"/>
        <v>-6.2474067903459751</v>
      </c>
      <c r="N459" s="1">
        <f t="shared" si="56"/>
        <v>2.0499580118037102</v>
      </c>
      <c r="P459" s="1">
        <f t="shared" si="57"/>
        <v>2.0499580118037102</v>
      </c>
    </row>
    <row r="460" spans="8:16" x14ac:dyDescent="0.2">
      <c r="H460" s="1">
        <v>456</v>
      </c>
      <c r="I460" s="9">
        <f t="shared" si="52"/>
        <v>14158.915687682775</v>
      </c>
      <c r="J460" s="1">
        <f t="shared" si="53"/>
        <v>1.8533977294675614</v>
      </c>
      <c r="K460" s="9">
        <f t="shared" si="54"/>
        <v>2.5577096056808264</v>
      </c>
      <c r="L460" s="10">
        <f t="shared" si="51"/>
        <v>8.8817841970012523E-15</v>
      </c>
      <c r="M460" s="1">
        <f t="shared" si="55"/>
        <v>-6.2483743691165152</v>
      </c>
      <c r="N460" s="1">
        <f t="shared" si="56"/>
        <v>1.9945198319052793</v>
      </c>
      <c r="P460" s="1">
        <f t="shared" si="57"/>
        <v>1.9945198319052793</v>
      </c>
    </row>
    <row r="461" spans="8:16" x14ac:dyDescent="0.2">
      <c r="H461" s="1">
        <v>457</v>
      </c>
      <c r="I461" s="9">
        <f t="shared" si="52"/>
        <v>14364.152116603427</v>
      </c>
      <c r="J461" s="1">
        <f t="shared" si="53"/>
        <v>1.8802631151903169</v>
      </c>
      <c r="K461" s="9">
        <f t="shared" si="54"/>
        <v>2.6091015955805972</v>
      </c>
      <c r="L461" s="10">
        <f t="shared" si="51"/>
        <v>0</v>
      </c>
      <c r="M461" s="1">
        <f t="shared" si="55"/>
        <v>-6.2493364075592233</v>
      </c>
      <c r="N461" s="1">
        <f t="shared" si="56"/>
        <v>1.9393990894087665</v>
      </c>
      <c r="P461" s="1">
        <f t="shared" si="57"/>
        <v>1.9393990894087665</v>
      </c>
    </row>
    <row r="462" spans="8:16" x14ac:dyDescent="0.2">
      <c r="H462" s="1">
        <v>458</v>
      </c>
      <c r="I462" s="9">
        <f t="shared" si="52"/>
        <v>14572.363490264557</v>
      </c>
      <c r="J462" s="1">
        <f t="shared" si="53"/>
        <v>1.9075179202689687</v>
      </c>
      <c r="K462" s="9">
        <f t="shared" si="54"/>
        <v>2.6607891449598386</v>
      </c>
      <c r="L462" s="10">
        <f t="shared" si="51"/>
        <v>0</v>
      </c>
      <c r="M462" s="1">
        <f t="shared" si="55"/>
        <v>-6.2502931935428236</v>
      </c>
      <c r="N462" s="1">
        <f t="shared" si="56"/>
        <v>1.8845792906511747</v>
      </c>
      <c r="P462" s="1">
        <f t="shared" si="57"/>
        <v>1.8845792906511747</v>
      </c>
    </row>
    <row r="463" spans="8:16" x14ac:dyDescent="0.2">
      <c r="H463" s="1">
        <v>459</v>
      </c>
      <c r="I463" s="9">
        <f t="shared" si="52"/>
        <v>14783.592931109195</v>
      </c>
      <c r="J463" s="1">
        <f t="shared" si="53"/>
        <v>1.9351677894181103</v>
      </c>
      <c r="K463" s="9">
        <f t="shared" si="54"/>
        <v>2.7127241846181578</v>
      </c>
      <c r="L463" s="10">
        <f t="shared" si="51"/>
        <v>0</v>
      </c>
      <c r="M463" s="1">
        <f t="shared" si="55"/>
        <v>-6.2512450185164123</v>
      </c>
      <c r="N463" s="1">
        <f t="shared" si="56"/>
        <v>1.8300437368293956</v>
      </c>
      <c r="P463" s="1">
        <f t="shared" si="57"/>
        <v>1.8300437368293956</v>
      </c>
    </row>
    <row r="464" spans="8:16" x14ac:dyDescent="0.2">
      <c r="H464" s="1">
        <v>460</v>
      </c>
      <c r="I464" s="9">
        <f t="shared" si="52"/>
        <v>14997.884186649131</v>
      </c>
      <c r="J464" s="1">
        <f t="shared" si="53"/>
        <v>1.9632184491736435</v>
      </c>
      <c r="K464" s="9">
        <f t="shared" si="54"/>
        <v>2.7648550812882982</v>
      </c>
      <c r="L464" s="10">
        <f t="shared" si="51"/>
        <v>0</v>
      </c>
      <c r="M464" s="1">
        <f t="shared" si="55"/>
        <v>-6.2521921778307838</v>
      </c>
      <c r="N464" s="1">
        <f t="shared" si="56"/>
        <v>1.7757755055894222</v>
      </c>
      <c r="P464" s="1">
        <f t="shared" si="57"/>
        <v>1.7757755055894222</v>
      </c>
    </row>
    <row r="465" spans="8:16" x14ac:dyDescent="0.2">
      <c r="H465" s="1">
        <v>461</v>
      </c>
      <c r="I465" s="9">
        <f t="shared" si="52"/>
        <v>15215.281638525415</v>
      </c>
      <c r="J465" s="1">
        <f t="shared" si="53"/>
        <v>1.9916757090787967</v>
      </c>
      <c r="K465" s="9">
        <f t="shared" si="54"/>
        <v>2.8171264990611125</v>
      </c>
      <c r="L465" s="10">
        <f t="shared" si="51"/>
        <v>0</v>
      </c>
      <c r="M465" s="1">
        <f t="shared" si="55"/>
        <v>-6.253134971069624</v>
      </c>
      <c r="N465" s="1">
        <f t="shared" si="56"/>
        <v>1.7217574320504241</v>
      </c>
      <c r="P465" s="1">
        <f t="shared" si="57"/>
        <v>1.7217574320504241</v>
      </c>
    </row>
    <row r="466" spans="8:16" x14ac:dyDescent="0.2">
      <c r="H466" s="1">
        <v>462</v>
      </c>
      <c r="I466" s="9">
        <f t="shared" si="52"/>
        <v>15435.830311700262</v>
      </c>
      <c r="J466" s="1">
        <f t="shared" si="53"/>
        <v>2.0205454628873412</v>
      </c>
      <c r="K466" s="9">
        <f t="shared" si="54"/>
        <v>2.8694792614963571</v>
      </c>
      <c r="L466" s="10">
        <f t="shared" si="51"/>
        <v>0</v>
      </c>
      <c r="M466" s="1">
        <f t="shared" si="55"/>
        <v>-6.2540737023889923</v>
      </c>
      <c r="N466" s="1">
        <f t="shared" si="56"/>
        <v>1.6679720893538388</v>
      </c>
      <c r="P466" s="1">
        <f t="shared" si="57"/>
        <v>1.6679720893538388</v>
      </c>
    </row>
    <row r="467" spans="8:16" x14ac:dyDescent="0.2">
      <c r="H467" s="1">
        <v>463</v>
      </c>
      <c r="I467" s="9">
        <f t="shared" si="52"/>
        <v>15659.575883782045</v>
      </c>
      <c r="J467" s="1">
        <f t="shared" si="53"/>
        <v>2.049833689784232</v>
      </c>
      <c r="K467" s="9">
        <f t="shared" si="54"/>
        <v>2.9218502151479528</v>
      </c>
      <c r="L467" s="10">
        <f t="shared" si="51"/>
        <v>0</v>
      </c>
      <c r="M467" s="1">
        <f t="shared" si="55"/>
        <v>-6.255008680862657</v>
      </c>
      <c r="N467" s="1">
        <f t="shared" si="56"/>
        <v>1.6144017688773147</v>
      </c>
      <c r="P467" s="1">
        <f t="shared" si="57"/>
        <v>1.6144017688773147</v>
      </c>
    </row>
    <row r="468" spans="8:16" x14ac:dyDescent="0.2">
      <c r="H468" s="1">
        <v>464</v>
      </c>
      <c r="I468" s="9">
        <f t="shared" si="52"/>
        <v>15886.564694485642</v>
      </c>
      <c r="J468" s="1">
        <f t="shared" si="53"/>
        <v>2.0795464556239613</v>
      </c>
      <c r="K468" s="9">
        <f t="shared" si="54"/>
        <v>2.9741720953148065</v>
      </c>
      <c r="L468" s="10">
        <f t="shared" si="51"/>
        <v>0</v>
      </c>
      <c r="M468" s="1">
        <f t="shared" si="55"/>
        <v>-6.2559402208296682</v>
      </c>
      <c r="N468" s="1">
        <f t="shared" si="56"/>
        <v>1.5610284603197897</v>
      </c>
      <c r="P468" s="1">
        <f t="shared" si="57"/>
        <v>1.5610284603197897</v>
      </c>
    </row>
    <row r="469" spans="8:16" x14ac:dyDescent="0.2">
      <c r="H469" s="1">
        <v>465</v>
      </c>
      <c r="I469" s="9">
        <f t="shared" si="52"/>
        <v>16116.843755229647</v>
      </c>
      <c r="J469" s="1">
        <f t="shared" si="53"/>
        <v>2.1096899141868333</v>
      </c>
      <c r="K469" s="9">
        <f t="shared" si="54"/>
        <v>3.026373394916321</v>
      </c>
      <c r="L469" s="10">
        <f t="shared" si="51"/>
        <v>0</v>
      </c>
      <c r="M469" s="1">
        <f t="shared" si="55"/>
        <v>-6.2568686422389765</v>
      </c>
      <c r="N469" s="1">
        <f t="shared" si="56"/>
        <v>1.5078338319568161</v>
      </c>
      <c r="P469" s="1">
        <f t="shared" si="57"/>
        <v>1.5078338319568161</v>
      </c>
    </row>
    <row r="470" spans="8:16" x14ac:dyDescent="0.2">
      <c r="H470" s="1">
        <v>466</v>
      </c>
      <c r="I470" s="9">
        <f t="shared" si="52"/>
        <v>16350.46075887301</v>
      </c>
      <c r="J470" s="1">
        <f t="shared" si="53"/>
        <v>2.1402703084534851</v>
      </c>
      <c r="K470" s="9">
        <f t="shared" si="54"/>
        <v>3.0783782374859632</v>
      </c>
      <c r="L470" s="10">
        <f t="shared" si="51"/>
        <v>0</v>
      </c>
      <c r="M470" s="1">
        <f t="shared" si="55"/>
        <v>-6.2577942709836689</v>
      </c>
      <c r="N470" s="1">
        <f t="shared" si="56"/>
        <v>1.4547992114899557</v>
      </c>
      <c r="P470" s="1">
        <f t="shared" si="57"/>
        <v>1.4547992114899557</v>
      </c>
    </row>
    <row r="471" spans="8:16" x14ac:dyDescent="0.2">
      <c r="H471" s="1">
        <v>467</v>
      </c>
      <c r="I471" s="9">
        <f t="shared" si="52"/>
        <v>16587.464089592591</v>
      </c>
      <c r="J471" s="1">
        <f t="shared" si="53"/>
        <v>2.1712939718978581</v>
      </c>
      <c r="K471" s="9">
        <f t="shared" si="54"/>
        <v>3.1301062553762122</v>
      </c>
      <c r="L471" s="10">
        <f t="shared" si="51"/>
        <v>0</v>
      </c>
      <c r="M471" s="1">
        <f t="shared" si="55"/>
        <v>-6.2587174392143252</v>
      </c>
      <c r="N471" s="1">
        <f t="shared" si="56"/>
        <v>1.4019055680927863</v>
      </c>
      <c r="P471" s="1">
        <f t="shared" si="57"/>
        <v>1.4019055680927863</v>
      </c>
    </row>
    <row r="472" spans="8:16" x14ac:dyDescent="0.2">
      <c r="H472" s="1">
        <v>468</v>
      </c>
      <c r="I472" s="9">
        <f t="shared" si="52"/>
        <v>16827.90283290391</v>
      </c>
      <c r="J472" s="1">
        <f t="shared" si="53"/>
        <v>2.2027673297989079</v>
      </c>
      <c r="K472" s="9">
        <f t="shared" si="54"/>
        <v>3.1814724743746363</v>
      </c>
      <c r="L472" s="10">
        <f t="shared" si="51"/>
        <v>0</v>
      </c>
      <c r="M472" s="1">
        <f t="shared" si="55"/>
        <v>-6.2596384856167173</v>
      </c>
      <c r="N472" s="1">
        <f t="shared" si="56"/>
        <v>1.3491334965000306</v>
      </c>
      <c r="P472" s="1">
        <f t="shared" si="57"/>
        <v>1.3491334965000306</v>
      </c>
    </row>
    <row r="473" spans="8:16" x14ac:dyDescent="0.2">
      <c r="H473" s="1">
        <v>469</v>
      </c>
      <c r="I473" s="9">
        <f t="shared" si="52"/>
        <v>17071.826785827325</v>
      </c>
      <c r="J473" s="1">
        <f t="shared" si="53"/>
        <v>2.2346969005713571</v>
      </c>
      <c r="K473" s="9">
        <f t="shared" si="54"/>
        <v>3.2323872060433692</v>
      </c>
      <c r="L473" s="10">
        <f t="shared" si="51"/>
        <v>0</v>
      </c>
      <c r="M473" s="1">
        <f t="shared" si="55"/>
        <v>-6.2605577556330356</v>
      </c>
      <c r="N473" s="1">
        <f t="shared" si="56"/>
        <v>1.2964632043320421</v>
      </c>
      <c r="P473" s="1">
        <f t="shared" si="57"/>
        <v>1.2964632043320421</v>
      </c>
    </row>
    <row r="474" spans="8:16" x14ac:dyDescent="0.2">
      <c r="H474" s="1">
        <v>470</v>
      </c>
      <c r="I474" s="9">
        <f t="shared" si="52"/>
        <v>17319.286467201313</v>
      </c>
      <c r="J474" s="1">
        <f t="shared" si="53"/>
        <v>2.2670892971156986</v>
      </c>
      <c r="K474" s="9">
        <f t="shared" si="54"/>
        <v>3.2827559492128384</v>
      </c>
      <c r="L474" s="10">
        <f t="shared" si="51"/>
        <v>0</v>
      </c>
      <c r="M474" s="1">
        <f t="shared" si="55"/>
        <v>-6.2614756015972324</v>
      </c>
      <c r="N474" s="1">
        <f t="shared" si="56"/>
        <v>1.2438745043404538</v>
      </c>
      <c r="P474" s="1">
        <f t="shared" si="57"/>
        <v>1.2438745043404538</v>
      </c>
    </row>
    <row r="475" spans="8:16" x14ac:dyDescent="0.2">
      <c r="H475" s="1">
        <v>471</v>
      </c>
      <c r="I475" s="9">
        <f t="shared" si="52"/>
        <v>17570.333128145459</v>
      </c>
      <c r="J475" s="1">
        <f t="shared" si="53"/>
        <v>2.2999512281877976</v>
      </c>
      <c r="K475" s="9">
        <f t="shared" si="54"/>
        <v>3.3324793021856807</v>
      </c>
      <c r="L475" s="10">
        <f t="shared" si="51"/>
        <v>0</v>
      </c>
      <c r="M475" s="1">
        <f t="shared" si="55"/>
        <v>-6.2623923827428305</v>
      </c>
      <c r="N475" s="1">
        <f t="shared" si="56"/>
        <v>1.1913468139605357</v>
      </c>
      <c r="P475" s="1">
        <f t="shared" si="57"/>
        <v>1.1913468139605357</v>
      </c>
    </row>
    <row r="476" spans="8:16" x14ac:dyDescent="0.2">
      <c r="H476" s="1">
        <v>472</v>
      </c>
      <c r="I476" s="9">
        <f t="shared" si="52"/>
        <v>17825.018762674932</v>
      </c>
      <c r="J476" s="1">
        <f t="shared" si="53"/>
        <v>2.3332894997883247</v>
      </c>
      <c r="K476" s="9">
        <f t="shared" si="54"/>
        <v>3.3814528873374794</v>
      </c>
      <c r="L476" s="10">
        <f t="shared" si="51"/>
        <v>0</v>
      </c>
      <c r="M476" s="1">
        <f t="shared" si="55"/>
        <v>-6.2633084650236457</v>
      </c>
      <c r="N476" s="1">
        <f t="shared" si="56"/>
        <v>1.1388591655830851</v>
      </c>
      <c r="P476" s="1">
        <f t="shared" si="57"/>
        <v>1.1388591655830851</v>
      </c>
    </row>
    <row r="477" spans="8:16" x14ac:dyDescent="0.2">
      <c r="H477" s="1">
        <v>473</v>
      </c>
      <c r="I477" s="9">
        <f t="shared" si="52"/>
        <v>18083.396118469012</v>
      </c>
      <c r="J477" s="1">
        <f t="shared" si="53"/>
        <v>2.367111016572351</v>
      </c>
      <c r="K477" s="9">
        <f t="shared" si="54"/>
        <v>3.42956728993784</v>
      </c>
      <c r="L477" s="10">
        <f t="shared" si="51"/>
        <v>0</v>
      </c>
      <c r="M477" s="1">
        <f t="shared" si="55"/>
        <v>-6.2642242206616636</v>
      </c>
      <c r="N477" s="1">
        <f t="shared" si="56"/>
        <v>1.0863902324593937</v>
      </c>
      <c r="P477" s="1">
        <f t="shared" si="57"/>
        <v>1.0863902324593937</v>
      </c>
    </row>
    <row r="478" spans="8:16" x14ac:dyDescent="0.2">
      <c r="H478" s="1">
        <v>474</v>
      </c>
      <c r="I478" s="9">
        <f t="shared" si="52"/>
        <v>18345.518707795592</v>
      </c>
      <c r="J478" s="1">
        <f t="shared" si="53"/>
        <v>2.4014227832793646</v>
      </c>
      <c r="K478" s="9">
        <f t="shared" si="54"/>
        <v>3.4767080131573538</v>
      </c>
      <c r="L478" s="10">
        <f t="shared" si="51"/>
        <v>0</v>
      </c>
      <c r="M478" s="1">
        <f t="shared" si="55"/>
        <v>-6.2651400272971101</v>
      </c>
      <c r="N478" s="1">
        <f t="shared" si="56"/>
        <v>1.0339183773982086</v>
      </c>
      <c r="P478" s="1">
        <f t="shared" si="57"/>
        <v>1.0339183773982086</v>
      </c>
    </row>
    <row r="479" spans="8:16" x14ac:dyDescent="0.2">
      <c r="H479" s="1">
        <v>475</v>
      </c>
      <c r="I479" s="9">
        <f t="shared" si="52"/>
        <v>18611.440818593997</v>
      </c>
      <c r="J479" s="1">
        <f t="shared" si="53"/>
        <v>2.4362319061840045</v>
      </c>
      <c r="K479" s="9">
        <f t="shared" si="54"/>
        <v>3.5227554513733992</v>
      </c>
      <c r="L479" s="10">
        <f t="shared" si="51"/>
        <v>0</v>
      </c>
      <c r="M479" s="1">
        <f t="shared" si="55"/>
        <v>-6.2660562665562356</v>
      </c>
      <c r="N479" s="1">
        <f t="shared" si="56"/>
        <v>0.98142173482614226</v>
      </c>
      <c r="P479" s="1">
        <f t="shared" si="57"/>
        <v>0.98142173482614226</v>
      </c>
    </row>
    <row r="480" spans="8:16" x14ac:dyDescent="0.2">
      <c r="H480" s="1">
        <v>476</v>
      </c>
      <c r="I480" s="9">
        <f t="shared" si="52"/>
        <v>18881.217525718486</v>
      </c>
      <c r="J480" s="1">
        <f t="shared" si="53"/>
        <v>2.4715455945678353</v>
      </c>
      <c r="K480" s="9">
        <f t="shared" si="54"/>
        <v>3.5675848840395075</v>
      </c>
      <c r="L480" s="10">
        <f t="shared" si="51"/>
        <v>0</v>
      </c>
      <c r="M480" s="1">
        <f t="shared" si="55"/>
        <v>-6.2669733217602746</v>
      </c>
      <c r="N480" s="1">
        <f t="shared" si="56"/>
        <v>0.9288783420541904</v>
      </c>
      <c r="P480" s="1">
        <f t="shared" si="57"/>
        <v>0.9288783420541904</v>
      </c>
    </row>
    <row r="481" spans="8:16" x14ac:dyDescent="0.2">
      <c r="H481" s="1">
        <v>477</v>
      </c>
      <c r="I481" s="9">
        <f t="shared" si="52"/>
        <v>19154.904702344837</v>
      </c>
      <c r="J481" s="1">
        <f t="shared" si="53"/>
        <v>2.5073711622124635</v>
      </c>
      <c r="K481" s="9">
        <f t="shared" si="54"/>
        <v>3.6110664925386842</v>
      </c>
      <c r="L481" s="10">
        <f t="shared" si="51"/>
        <v>0</v>
      </c>
      <c r="M481" s="1">
        <f t="shared" si="55"/>
        <v>-6.2678915743535022</v>
      </c>
      <c r="N481" s="1">
        <f t="shared" si="56"/>
        <v>0.87626634393529912</v>
      </c>
      <c r="P481" s="1">
        <f t="shared" si="57"/>
        <v>0.87626634393529912</v>
      </c>
    </row>
    <row r="482" spans="8:16" x14ac:dyDescent="0.2">
      <c r="H482" s="1">
        <v>478</v>
      </c>
      <c r="I482" s="9">
        <f t="shared" si="52"/>
        <v>19432.559031542121</v>
      </c>
      <c r="J482" s="1">
        <f t="shared" si="53"/>
        <v>2.5437160289142797</v>
      </c>
      <c r="K482" s="9">
        <f t="shared" si="54"/>
        <v>3.6530654025996969</v>
      </c>
      <c r="L482" s="10">
        <f t="shared" si="51"/>
        <v>0</v>
      </c>
      <c r="M482" s="1">
        <f t="shared" si="55"/>
        <v>-6.2688113983928107</v>
      </c>
      <c r="N482" s="1">
        <f t="shared" si="56"/>
        <v>0.8235643085882316</v>
      </c>
      <c r="P482" s="1">
        <f t="shared" si="57"/>
        <v>0.8235643085882316</v>
      </c>
    </row>
    <row r="483" spans="8:16" x14ac:dyDescent="0.2">
      <c r="H483" s="1">
        <v>479</v>
      </c>
      <c r="I483" s="9">
        <f t="shared" si="52"/>
        <v>19714.238018012336</v>
      </c>
      <c r="J483" s="1">
        <f t="shared" si="53"/>
        <v>2.580587722021173</v>
      </c>
      <c r="K483" s="9">
        <f t="shared" si="54"/>
        <v>3.6934417550160772</v>
      </c>
      <c r="L483" s="10">
        <f t="shared" si="51"/>
        <v>0</v>
      </c>
      <c r="M483" s="1">
        <f t="shared" si="55"/>
        <v>-6.2697331520497501</v>
      </c>
      <c r="N483" s="1">
        <f t="shared" si="56"/>
        <v>0.77075171429487455</v>
      </c>
      <c r="P483" s="1">
        <f t="shared" si="57"/>
        <v>0.77075171429487455</v>
      </c>
    </row>
    <row r="484" spans="8:16" x14ac:dyDescent="0.2">
      <c r="H484" s="1">
        <v>480</v>
      </c>
      <c r="I484" s="9">
        <f t="shared" si="52"/>
        <v>20000</v>
      </c>
      <c r="J484" s="1">
        <f t="shared" si="53"/>
        <v>2.6179938779914944</v>
      </c>
      <c r="K484" s="9">
        <f t="shared" si="54"/>
        <v>3.7320508075688776</v>
      </c>
      <c r="L484" s="10">
        <f t="shared" si="51"/>
        <v>0</v>
      </c>
      <c r="M484" s="1">
        <f t="shared" si="55"/>
        <v>-6.2706571644051312</v>
      </c>
      <c r="N484" s="1">
        <f t="shared" si="56"/>
        <v>0.71780970611359862</v>
      </c>
      <c r="P484" s="1">
        <f t="shared" si="57"/>
        <v>0.71780970611359862</v>
      </c>
    </row>
  </sheetData>
  <sheetProtection password="C78D" sheet="1" objects="1" scenarios="1" selectLockedCells="1" selectUnlockedCells="1"/>
  <mergeCells count="2">
    <mergeCell ref="A9:C9"/>
    <mergeCell ref="A10:C10"/>
  </mergeCells>
  <pageMargins left="0.7" right="0.7" top="0.75" bottom="0.75" header="0.51180555555555551" footer="0.51180555555555551"/>
  <pageSetup paperSize="9" firstPageNumber="0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84"/>
  <sheetViews>
    <sheetView zoomScale="106" workbookViewId="0"/>
  </sheetViews>
  <sheetFormatPr baseColWidth="10" defaultRowHeight="15" x14ac:dyDescent="0.2"/>
  <cols>
    <col min="2" max="2" width="9" style="1" bestFit="1" customWidth="1"/>
  </cols>
  <sheetData>
    <row r="2" spans="1:28" ht="16" x14ac:dyDescent="0.2">
      <c r="A2" t="s">
        <v>45</v>
      </c>
      <c r="B2" s="1" t="s">
        <v>34</v>
      </c>
      <c r="C2" t="s">
        <v>39</v>
      </c>
      <c r="D2" t="s">
        <v>38</v>
      </c>
      <c r="E2" t="s">
        <v>40</v>
      </c>
      <c r="F2" t="s">
        <v>41</v>
      </c>
      <c r="H2" t="s">
        <v>76</v>
      </c>
      <c r="J2" t="s">
        <v>70</v>
      </c>
      <c r="K2" t="s">
        <v>71</v>
      </c>
      <c r="M2" t="s">
        <v>72</v>
      </c>
      <c r="N2" t="s">
        <v>73</v>
      </c>
      <c r="P2" t="s">
        <v>74</v>
      </c>
      <c r="Q2" t="s">
        <v>75</v>
      </c>
      <c r="U2" t="s">
        <v>42</v>
      </c>
      <c r="V2">
        <f>IF(Dashboard!D6&gt;0,MAX($B$4:$B$484),MIN($B$4:$B$484))</f>
        <v>-141.13870029743779</v>
      </c>
      <c r="X2" t="s">
        <v>36</v>
      </c>
      <c r="AB2" s="17" t="str">
        <f>"CH A | fc = "&amp;ROUND(Dashboard!D18,0)&amp;" Hz | Q = "&amp;ROUND(APF_A!B4,2)</f>
        <v>CH A | fc = 707 Hz | Q = 1</v>
      </c>
    </row>
    <row r="3" spans="1:28" ht="16" x14ac:dyDescent="0.2">
      <c r="AB3" s="17"/>
    </row>
    <row r="4" spans="1:28" ht="16" x14ac:dyDescent="0.2">
      <c r="A4">
        <v>20</v>
      </c>
      <c r="B4" s="1">
        <f>APF_B!N4-APF_A!N4</f>
        <v>-3.2544147992483659</v>
      </c>
      <c r="C4">
        <f>B4/360</f>
        <v>-9.0400411090232387E-3</v>
      </c>
      <c r="D4">
        <f>C4-ROUNDDOWN(C4,0)</f>
        <v>-9.0400411090232387E-3</v>
      </c>
      <c r="E4">
        <f>D4*360</f>
        <v>-3.2544147992483659</v>
      </c>
      <c r="F4">
        <f>IF(E4&lt;-180,E4+360,IF(E4&gt;180,E4-360,E4))</f>
        <v>-3.2544147992483659</v>
      </c>
      <c r="H4">
        <f>RADIANS(B4)</f>
        <v>-5.6800253472514266E-2</v>
      </c>
      <c r="J4">
        <f>$V$16*COS(H4)</f>
        <v>0.99838729925652125</v>
      </c>
      <c r="K4">
        <f>$V$16*SIN(H4)</f>
        <v>-5.6769716251444627E-2</v>
      </c>
      <c r="M4">
        <f>$V$14+J4</f>
        <v>1.9983872992565213</v>
      </c>
      <c r="N4">
        <f>K4</f>
        <v>-5.6769716251444627E-2</v>
      </c>
      <c r="P4">
        <f>SQRT(M4^2+N4^2)</f>
        <v>1.9991934870124608</v>
      </c>
      <c r="Q4">
        <f>IFERROR(20*LOG(P4),-320)</f>
        <v>6.0170965654575435</v>
      </c>
      <c r="U4" t="s">
        <v>44</v>
      </c>
      <c r="V4">
        <f>MATCH(V2,B4:B484,0)</f>
        <v>225</v>
      </c>
      <c r="X4">
        <v>0</v>
      </c>
      <c r="Y4">
        <f>20*10^(X4/10)</f>
        <v>20</v>
      </c>
      <c r="Z4">
        <v>-180</v>
      </c>
      <c r="AB4" s="17" t="str">
        <f>"CH B | fc = "&amp;ROUND(Dashboard!D24,0)&amp;" Hz | Q = "&amp;ROUND(APF_B!B4,2)</f>
        <v>CH B | fc = 354 Hz | Q = 1</v>
      </c>
    </row>
    <row r="5" spans="1:28" ht="16" x14ac:dyDescent="0.2">
      <c r="A5">
        <v>20.289904161374722</v>
      </c>
      <c r="B5" s="1">
        <f>APF_B!N5-APF_A!N5</f>
        <v>-3.3019473903717653</v>
      </c>
      <c r="C5">
        <f t="shared" ref="C5:C68" si="0">B5/360</f>
        <v>-9.1720760843660154E-3</v>
      </c>
      <c r="D5">
        <f t="shared" ref="D5:D68" si="1">C5-ROUNDDOWN(C5,0)</f>
        <v>-9.1720760843660154E-3</v>
      </c>
      <c r="E5">
        <f t="shared" ref="E5:E68" si="2">D5*360</f>
        <v>-3.3019473903717653</v>
      </c>
      <c r="F5">
        <f t="shared" ref="F5:F68" si="3">IF(E5&lt;-180,E5+360,IF(E5&gt;180,E5-360,E5))</f>
        <v>-3.3019473903717653</v>
      </c>
      <c r="H5">
        <f t="shared" ref="H5:H68" si="4">RADIANS(B5)</f>
        <v>-5.762985368962182E-2</v>
      </c>
      <c r="J5">
        <f t="shared" ref="J5:J68" si="5">$V$16*COS(H5)</f>
        <v>0.99833985952971549</v>
      </c>
      <c r="K5">
        <f t="shared" ref="K5:K68" si="6">$V$16*SIN(H5)</f>
        <v>-5.7597958941163672E-2</v>
      </c>
      <c r="M5">
        <f t="shared" ref="M5:M68" si="7">$V$14+J5</f>
        <v>1.9983398595297155</v>
      </c>
      <c r="N5">
        <f t="shared" ref="N5:N68" si="8">K5</f>
        <v>-5.7597958941163672E-2</v>
      </c>
      <c r="P5">
        <f t="shared" ref="P5:P68" si="9">SQRT(M5^2+N5^2)</f>
        <v>1.9991697574391802</v>
      </c>
      <c r="Q5">
        <f t="shared" ref="Q5:Q68" si="10">IFERROR(20*LOG(P5),-320)</f>
        <v>6.0169934670434806</v>
      </c>
      <c r="X5">
        <v>1</v>
      </c>
      <c r="Y5">
        <f t="shared" ref="Y5:Y23" si="11">20*10^(X5/10)</f>
        <v>25.178508235883346</v>
      </c>
      <c r="Z5">
        <f>$Z$4</f>
        <v>-180</v>
      </c>
      <c r="AB5" s="17"/>
    </row>
    <row r="6" spans="1:28" ht="16" x14ac:dyDescent="0.2">
      <c r="A6">
        <v>20.584010543888564</v>
      </c>
      <c r="B6" s="1">
        <f>APF_B!N6-APF_A!N6</f>
        <v>-3.3501848459986263</v>
      </c>
      <c r="C6">
        <f t="shared" si="0"/>
        <v>-9.3060690166628501E-3</v>
      </c>
      <c r="D6">
        <f t="shared" si="1"/>
        <v>-9.3060690166628501E-3</v>
      </c>
      <c r="E6">
        <f t="shared" si="2"/>
        <v>-3.3501848459986259</v>
      </c>
      <c r="F6">
        <f t="shared" si="3"/>
        <v>-3.3501848459986259</v>
      </c>
      <c r="H6">
        <f t="shared" si="4"/>
        <v>-5.8471756113095207E-2</v>
      </c>
      <c r="J6">
        <f t="shared" si="5"/>
        <v>0.99829101386275343</v>
      </c>
      <c r="K6">
        <f t="shared" si="6"/>
        <v>-5.8438443176353702E-2</v>
      </c>
      <c r="M6">
        <f t="shared" si="7"/>
        <v>1.9982910138627534</v>
      </c>
      <c r="N6">
        <f t="shared" si="8"/>
        <v>-5.8438443176353702E-2</v>
      </c>
      <c r="P6">
        <f t="shared" si="9"/>
        <v>1.9991453243137445</v>
      </c>
      <c r="Q6">
        <f t="shared" si="10"/>
        <v>6.016887310611728</v>
      </c>
      <c r="U6" t="s">
        <v>43</v>
      </c>
      <c r="V6">
        <f>ROUND(INDEX(A4:A484,V4),0)</f>
        <v>502</v>
      </c>
      <c r="X6">
        <v>3</v>
      </c>
      <c r="Y6">
        <f t="shared" si="11"/>
        <v>39.905246299377595</v>
      </c>
      <c r="Z6">
        <f>$Z$4</f>
        <v>-180</v>
      </c>
      <c r="AB6" s="17" t="str">
        <f>"Relative Phase Offset B ref. A | Peak Value "&amp;ROUND(Calc!V2,0)&amp;"° @ "&amp;V6&amp;" Hz"</f>
        <v>Relative Phase Offset B ref. A | Peak Value -141° @ 502 Hz</v>
      </c>
    </row>
    <row r="7" spans="1:28" x14ac:dyDescent="0.2">
      <c r="A7">
        <v>20.882380059611286</v>
      </c>
      <c r="B7" s="1">
        <f>APF_B!N7-APF_A!N7</f>
        <v>-3.3991380851842337</v>
      </c>
      <c r="C7">
        <f t="shared" si="0"/>
        <v>-9.442050236622871E-3</v>
      </c>
      <c r="D7">
        <f t="shared" si="1"/>
        <v>-9.442050236622871E-3</v>
      </c>
      <c r="E7">
        <f t="shared" si="2"/>
        <v>-3.3991380851842337</v>
      </c>
      <c r="F7">
        <f t="shared" si="3"/>
        <v>-3.3991380851842337</v>
      </c>
      <c r="H7">
        <f t="shared" si="4"/>
        <v>-5.9326151316400365E-2</v>
      </c>
      <c r="J7">
        <f t="shared" si="5"/>
        <v>0.99824071997150243</v>
      </c>
      <c r="K7">
        <f t="shared" si="6"/>
        <v>-5.9291356796555915E-2</v>
      </c>
      <c r="M7">
        <f t="shared" si="7"/>
        <v>1.9982407199715024</v>
      </c>
      <c r="N7">
        <f t="shared" si="8"/>
        <v>-5.9291356796555915E-2</v>
      </c>
      <c r="P7">
        <f t="shared" si="9"/>
        <v>1.9991201664589864</v>
      </c>
      <c r="Q7">
        <f t="shared" si="10"/>
        <v>6.0167780040384322</v>
      </c>
      <c r="X7">
        <v>4</v>
      </c>
      <c r="Y7">
        <f t="shared" si="11"/>
        <v>50.237728630191612</v>
      </c>
      <c r="Z7">
        <f>$Z$4</f>
        <v>-180</v>
      </c>
    </row>
    <row r="8" spans="1:28" ht="16" x14ac:dyDescent="0.2">
      <c r="A8">
        <v>21.185074503545778</v>
      </c>
      <c r="B8" s="1">
        <f>APF_B!N8-APF_A!N8</f>
        <v>-3.4488182163535157</v>
      </c>
      <c r="C8">
        <f t="shared" si="0"/>
        <v>-9.5800506009819878E-3</v>
      </c>
      <c r="D8">
        <f t="shared" si="1"/>
        <v>-9.5800506009819878E-3</v>
      </c>
      <c r="E8">
        <f t="shared" si="2"/>
        <v>-3.4488182163535157</v>
      </c>
      <c r="F8">
        <f t="shared" si="3"/>
        <v>-3.4488182163535157</v>
      </c>
      <c r="H8">
        <f t="shared" si="4"/>
        <v>-6.0193233178126991E-2</v>
      </c>
      <c r="J8">
        <f t="shared" si="5"/>
        <v>0.99818893426379562</v>
      </c>
      <c r="K8">
        <f t="shared" si="6"/>
        <v>-6.0156890821484149E-2</v>
      </c>
      <c r="M8">
        <f t="shared" si="7"/>
        <v>1.9981889342637955</v>
      </c>
      <c r="N8">
        <f t="shared" si="8"/>
        <v>-6.0156890821484149E-2</v>
      </c>
      <c r="P8">
        <f t="shared" si="9"/>
        <v>1.9990942620415852</v>
      </c>
      <c r="Q8">
        <f t="shared" si="10"/>
        <v>6.0166654523408125</v>
      </c>
      <c r="U8" s="17" t="s">
        <v>64</v>
      </c>
      <c r="V8" s="17">
        <f>FACT(Dashboard!D14)-Dashboard!D14</f>
        <v>1</v>
      </c>
      <c r="X8">
        <v>6</v>
      </c>
      <c r="Y8">
        <f t="shared" si="11"/>
        <v>79.621434110699454</v>
      </c>
      <c r="Z8">
        <f>$Z$4</f>
        <v>-180</v>
      </c>
      <c r="AB8" t="str">
        <f>"Level Sum A ("&amp;ROUND(Dashboard!D16,1)&amp;" dB) + B ("&amp;ROUND(Dashboard!D22,0)&amp;" dB)"</f>
        <v>Level Sum A (0 dB) + B (0 dB)</v>
      </c>
    </row>
    <row r="9" spans="1:28" x14ac:dyDescent="0.2">
      <c r="A9">
        <v>21.492156566426349</v>
      </c>
      <c r="B9" s="1">
        <f>APF_B!N9-APF_A!N9</f>
        <v>-3.4992365414282744</v>
      </c>
      <c r="C9">
        <f t="shared" si="0"/>
        <v>-9.7201015039674286E-3</v>
      </c>
      <c r="D9">
        <f t="shared" si="1"/>
        <v>-9.7201015039674286E-3</v>
      </c>
      <c r="E9">
        <f t="shared" si="2"/>
        <v>-3.4992365414282744</v>
      </c>
      <c r="F9">
        <f t="shared" si="3"/>
        <v>-3.4992365414282744</v>
      </c>
      <c r="H9">
        <f t="shared" si="4"/>
        <v>-6.1073198954022349E-2</v>
      </c>
      <c r="J9">
        <f t="shared" si="5"/>
        <v>0.99813561179685184</v>
      </c>
      <c r="K9">
        <f t="shared" si="6"/>
        <v>-6.1035239517219113E-2</v>
      </c>
      <c r="M9">
        <f t="shared" si="7"/>
        <v>1.9981356117968518</v>
      </c>
      <c r="N9">
        <f t="shared" si="8"/>
        <v>-6.1035239517219113E-2</v>
      </c>
      <c r="P9">
        <f t="shared" si="9"/>
        <v>1.9990675885506484</v>
      </c>
      <c r="Q9">
        <f t="shared" si="10"/>
        <v>6.0165495575835717</v>
      </c>
      <c r="X9">
        <v>7</v>
      </c>
      <c r="Y9">
        <f t="shared" si="11"/>
        <v>100.23744672545446</v>
      </c>
      <c r="Z9">
        <f>$Z$4</f>
        <v>-180</v>
      </c>
    </row>
    <row r="10" spans="1:28" x14ac:dyDescent="0.2">
      <c r="A10">
        <v>21.80368984770255</v>
      </c>
      <c r="B10" s="1">
        <f>APF_B!N10-APF_A!N10</f>
        <v>-3.5504045600759468</v>
      </c>
      <c r="C10">
        <f t="shared" si="0"/>
        <v>-9.862234889099852E-3</v>
      </c>
      <c r="D10">
        <f t="shared" si="1"/>
        <v>-9.862234889099852E-3</v>
      </c>
      <c r="E10">
        <f t="shared" si="2"/>
        <v>-3.5504045600759468</v>
      </c>
      <c r="F10">
        <f t="shared" si="3"/>
        <v>-3.5504045600759468</v>
      </c>
      <c r="H10">
        <f t="shared" si="4"/>
        <v>-6.1966249351146092E-2</v>
      </c>
      <c r="J10">
        <f t="shared" si="5"/>
        <v>0.99808070623318945</v>
      </c>
      <c r="K10">
        <f t="shared" si="6"/>
        <v>-6.1926600464241185E-2</v>
      </c>
      <c r="M10">
        <f t="shared" si="7"/>
        <v>1.9980807062331896</v>
      </c>
      <c r="N10">
        <f t="shared" si="8"/>
        <v>-6.1926600464241185E-2</v>
      </c>
      <c r="P10">
        <f t="shared" si="9"/>
        <v>1.9990401227755235</v>
      </c>
      <c r="Q10">
        <f t="shared" si="10"/>
        <v>6.0164302187819239</v>
      </c>
      <c r="U10" t="s">
        <v>68</v>
      </c>
      <c r="X10">
        <v>9</v>
      </c>
      <c r="Y10">
        <f t="shared" si="11"/>
        <v>158.86564694485634</v>
      </c>
      <c r="Z10">
        <f>$Z$4</f>
        <v>-180</v>
      </c>
    </row>
    <row r="11" spans="1:28" x14ac:dyDescent="0.2">
      <c r="A11">
        <v>22.119738868711192</v>
      </c>
      <c r="B11" s="1">
        <f>APF_B!N11-APF_A!N11</f>
        <v>-3.6023339740823985</v>
      </c>
      <c r="C11">
        <f t="shared" si="0"/>
        <v>-1.0006483261339997E-2</v>
      </c>
      <c r="D11">
        <f t="shared" si="1"/>
        <v>-1.0006483261339997E-2</v>
      </c>
      <c r="E11">
        <f t="shared" si="2"/>
        <v>-3.602333974082399</v>
      </c>
      <c r="F11">
        <f t="shared" si="3"/>
        <v>-3.602333974082399</v>
      </c>
      <c r="H11">
        <f t="shared" si="4"/>
        <v>-6.2872588604189927E-2</v>
      </c>
      <c r="J11">
        <f t="shared" si="5"/>
        <v>0.99802416979497532</v>
      </c>
      <c r="K11">
        <f t="shared" si="6"/>
        <v>-6.2831174627331385E-2</v>
      </c>
      <c r="M11">
        <f t="shared" si="7"/>
        <v>1.9980241697949754</v>
      </c>
      <c r="N11">
        <f t="shared" si="8"/>
        <v>-6.2831174627331385E-2</v>
      </c>
      <c r="P11">
        <f t="shared" si="9"/>
        <v>1.9990118407828281</v>
      </c>
      <c r="Q11">
        <f t="shared" si="10"/>
        <v>6.0163073318011948</v>
      </c>
      <c r="X11">
        <v>10</v>
      </c>
      <c r="Y11">
        <f t="shared" si="11"/>
        <v>200</v>
      </c>
      <c r="Z11">
        <f>$Z$4</f>
        <v>-180</v>
      </c>
    </row>
    <row r="12" spans="1:28" x14ac:dyDescent="0.2">
      <c r="A12">
        <v>22.440369086039272</v>
      </c>
      <c r="B12" s="1">
        <f>APF_B!N12-APF_A!N12</f>
        <v>-3.6550366918562531</v>
      </c>
      <c r="C12">
        <f t="shared" si="0"/>
        <v>-1.0152879699600704E-2</v>
      </c>
      <c r="D12">
        <f t="shared" si="1"/>
        <v>-1.0152879699600704E-2</v>
      </c>
      <c r="E12">
        <f t="shared" si="2"/>
        <v>-3.6550366918562536</v>
      </c>
      <c r="F12">
        <f t="shared" si="3"/>
        <v>-3.6550366918562536</v>
      </c>
      <c r="H12">
        <f t="shared" si="4"/>
        <v>-6.3792424554093036E-2</v>
      </c>
      <c r="J12">
        <f t="shared" si="5"/>
        <v>0.99796595321674397</v>
      </c>
      <c r="K12">
        <f t="shared" si="6"/>
        <v>-6.3749166427456164E-2</v>
      </c>
      <c r="M12">
        <f t="shared" si="7"/>
        <v>1.997965953216744</v>
      </c>
      <c r="N12">
        <f t="shared" si="8"/>
        <v>-6.3749166427456164E-2</v>
      </c>
      <c r="P12">
        <f t="shared" si="9"/>
        <v>1.9989827178926505</v>
      </c>
      <c r="Q12">
        <f t="shared" si="10"/>
        <v>6.0161807892527666</v>
      </c>
      <c r="U12" t="s">
        <v>67</v>
      </c>
      <c r="X12">
        <v>12</v>
      </c>
      <c r="Y12">
        <f t="shared" si="11"/>
        <v>316.97863849222273</v>
      </c>
      <c r="Z12">
        <f>$Z$4</f>
        <v>-180</v>
      </c>
    </row>
    <row r="13" spans="1:28" x14ac:dyDescent="0.2">
      <c r="A13">
        <v>22.76564690508064</v>
      </c>
      <c r="B13" s="1">
        <f>APF_B!N13-APF_A!N13</f>
        <v>-3.7085248330707827</v>
      </c>
      <c r="C13">
        <f t="shared" si="0"/>
        <v>-1.0301457869641064E-2</v>
      </c>
      <c r="D13">
        <f t="shared" si="1"/>
        <v>-1.0301457869641064E-2</v>
      </c>
      <c r="E13">
        <f t="shared" si="2"/>
        <v>-3.7085248330707832</v>
      </c>
      <c r="F13">
        <f t="shared" si="3"/>
        <v>-3.7085248330707832</v>
      </c>
      <c r="H13">
        <f t="shared" si="4"/>
        <v>-6.4725968729058253E-2</v>
      </c>
      <c r="J13">
        <f t="shared" si="5"/>
        <v>0.99790600569641996</v>
      </c>
      <c r="K13">
        <f t="shared" si="6"/>
        <v>-6.4680783815725146E-2</v>
      </c>
      <c r="M13">
        <f t="shared" si="7"/>
        <v>1.99790600569642</v>
      </c>
      <c r="N13">
        <f t="shared" si="8"/>
        <v>-6.4680783815725146E-2</v>
      </c>
      <c r="P13">
        <f t="shared" si="9"/>
        <v>1.998952728653892</v>
      </c>
      <c r="Q13">
        <f t="shared" si="10"/>
        <v>6.0160504803862658</v>
      </c>
      <c r="X13">
        <v>13</v>
      </c>
      <c r="Y13">
        <f t="shared" si="11"/>
        <v>399.05246299377609</v>
      </c>
      <c r="Z13">
        <f>$Z$4</f>
        <v>-180</v>
      </c>
    </row>
    <row r="14" spans="1:28" x14ac:dyDescent="0.2">
      <c r="A14">
        <v>23.095639693789167</v>
      </c>
      <c r="B14" s="1">
        <f>APF_B!N14-APF_A!N14</f>
        <v>-3.7628107334440415</v>
      </c>
      <c r="C14">
        <f t="shared" si="0"/>
        <v>-1.045225203734456E-2</v>
      </c>
      <c r="D14">
        <f t="shared" si="1"/>
        <v>-1.045225203734456E-2</v>
      </c>
      <c r="E14">
        <f t="shared" si="2"/>
        <v>-3.7628107334440415</v>
      </c>
      <c r="F14">
        <f t="shared" si="3"/>
        <v>-3.7628107334440415</v>
      </c>
      <c r="H14">
        <f t="shared" si="4"/>
        <v>-6.5673436427981235E-2</v>
      </c>
      <c r="J14">
        <f t="shared" si="5"/>
        <v>0.99784427484457994</v>
      </c>
      <c r="K14">
        <f t="shared" si="6"/>
        <v>-6.5626238349417179E-2</v>
      </c>
      <c r="M14">
        <f t="shared" si="7"/>
        <v>1.9978442748445799</v>
      </c>
      <c r="N14">
        <f t="shared" si="8"/>
        <v>-6.5626238349417179E-2</v>
      </c>
      <c r="P14">
        <f t="shared" si="9"/>
        <v>1.9989218468187195</v>
      </c>
      <c r="Q14">
        <f t="shared" si="10"/>
        <v>6.0159162909778345</v>
      </c>
      <c r="U14" t="s">
        <v>66</v>
      </c>
      <c r="V14">
        <f>10^(Dashboard!D16/20)</f>
        <v>1</v>
      </c>
      <c r="X14">
        <v>15</v>
      </c>
      <c r="Y14">
        <f t="shared" si="11"/>
        <v>632.45553203367604</v>
      </c>
      <c r="Z14">
        <f>$Z$4</f>
        <v>-180</v>
      </c>
    </row>
    <row r="15" spans="1:28" x14ac:dyDescent="0.2">
      <c r="A15">
        <v>23.430415796631202</v>
      </c>
      <c r="B15" s="1">
        <f>APF_B!N15-APF_A!N15</f>
        <v>-3.8179069496669626</v>
      </c>
      <c r="C15">
        <f t="shared" si="0"/>
        <v>-1.0605297082408229E-2</v>
      </c>
      <c r="D15">
        <f t="shared" si="1"/>
        <v>-1.0605297082408229E-2</v>
      </c>
      <c r="E15">
        <f t="shared" si="2"/>
        <v>-3.8179069496669626</v>
      </c>
      <c r="F15">
        <f t="shared" si="3"/>
        <v>-3.8179069496669626</v>
      </c>
      <c r="H15">
        <f t="shared" si="4"/>
        <v>-6.6635046806461928E-2</v>
      </c>
      <c r="J15">
        <f t="shared" si="5"/>
        <v>0.99778070663187735</v>
      </c>
      <c r="K15">
        <f t="shared" si="6"/>
        <v>-6.6585745270226301E-2</v>
      </c>
      <c r="M15">
        <f t="shared" si="7"/>
        <v>1.9977807066318773</v>
      </c>
      <c r="N15">
        <f t="shared" si="8"/>
        <v>-6.6585745270226301E-2</v>
      </c>
      <c r="P15">
        <f t="shared" si="9"/>
        <v>1.9988900453160885</v>
      </c>
      <c r="Q15">
        <f t="shared" si="10"/>
        <v>6.0157781032143092</v>
      </c>
      <c r="X15">
        <v>16</v>
      </c>
      <c r="Y15">
        <f t="shared" si="11"/>
        <v>796.21434110699511</v>
      </c>
      <c r="Z15">
        <f>$Z$4</f>
        <v>-180</v>
      </c>
    </row>
    <row r="16" spans="1:28" x14ac:dyDescent="0.2">
      <c r="A16">
        <v>23.770044548740369</v>
      </c>
      <c r="B16" s="1">
        <f>APF_B!N16-APF_A!N16</f>
        <v>-3.8738262644808401</v>
      </c>
      <c r="C16">
        <f t="shared" si="0"/>
        <v>-1.0760628512446777E-2</v>
      </c>
      <c r="D16">
        <f t="shared" si="1"/>
        <v>-1.0760628512446777E-2</v>
      </c>
      <c r="E16">
        <f t="shared" si="2"/>
        <v>-3.8738262644808397</v>
      </c>
      <c r="F16">
        <f t="shared" si="3"/>
        <v>-3.8738262644808397</v>
      </c>
      <c r="H16">
        <f t="shared" si="4"/>
        <v>-6.7611022965423331E-2</v>
      </c>
      <c r="J16">
        <f t="shared" si="5"/>
        <v>0.99771524533456124</v>
      </c>
      <c r="K16">
        <f t="shared" si="6"/>
        <v>-6.7559523584733966E-2</v>
      </c>
      <c r="M16">
        <f t="shared" si="7"/>
        <v>1.9977152453345612</v>
      </c>
      <c r="N16">
        <f t="shared" si="8"/>
        <v>-6.7559523584733966E-2</v>
      </c>
      <c r="P16">
        <f t="shared" si="9"/>
        <v>1.998857296224301</v>
      </c>
      <c r="Q16">
        <f t="shared" si="10"/>
        <v>6.0156357955731714</v>
      </c>
      <c r="U16" t="s">
        <v>69</v>
      </c>
      <c r="V16">
        <f>10^(Dashboard!D22/20)</f>
        <v>1</v>
      </c>
      <c r="X16">
        <v>18</v>
      </c>
      <c r="Y16">
        <f t="shared" si="11"/>
        <v>1261.9146889603874</v>
      </c>
      <c r="Z16">
        <f>$Z$4</f>
        <v>-180</v>
      </c>
    </row>
    <row r="17" spans="1:26" x14ac:dyDescent="0.2">
      <c r="A17">
        <v>24.11459629027749</v>
      </c>
      <c r="B17" s="1">
        <f>APF_B!N17-APF_A!N17</f>
        <v>-3.9305816919154495</v>
      </c>
      <c r="C17">
        <f t="shared" si="0"/>
        <v>-1.0918282477542915E-2</v>
      </c>
      <c r="D17">
        <f t="shared" si="1"/>
        <v>-1.0918282477542915E-2</v>
      </c>
      <c r="E17">
        <f t="shared" si="2"/>
        <v>-3.930581691915449</v>
      </c>
      <c r="F17">
        <f t="shared" si="3"/>
        <v>-3.930581691915449</v>
      </c>
      <c r="H17">
        <f t="shared" si="4"/>
        <v>-6.8601592042533979E-2</v>
      </c>
      <c r="J17">
        <f t="shared" si="5"/>
        <v>0.99764783347800157</v>
      </c>
      <c r="K17">
        <f t="shared" si="6"/>
        <v>-6.8547796147283957E-2</v>
      </c>
      <c r="M17">
        <f t="shared" si="7"/>
        <v>1.9976478334780015</v>
      </c>
      <c r="N17">
        <f t="shared" si="8"/>
        <v>-6.8547796147283957E-2</v>
      </c>
      <c r="P17">
        <f t="shared" si="9"/>
        <v>1.9988235707425512</v>
      </c>
      <c r="Q17">
        <f t="shared" si="10"/>
        <v>6.0154892426980302</v>
      </c>
      <c r="X17">
        <v>19</v>
      </c>
      <c r="Y17">
        <f t="shared" si="11"/>
        <v>1588.6564694485639</v>
      </c>
      <c r="Z17">
        <f>$Z$4</f>
        <v>-180</v>
      </c>
    </row>
    <row r="18" spans="1:26" x14ac:dyDescent="0.2">
      <c r="A18">
        <v>24.464142380998631</v>
      </c>
      <c r="B18" s="1">
        <f>APF_B!N18-APF_A!N18</f>
        <v>-3.9881864826892865</v>
      </c>
      <c r="C18">
        <f t="shared" si="0"/>
        <v>-1.1078295785248018E-2</v>
      </c>
      <c r="D18">
        <f t="shared" si="1"/>
        <v>-1.1078295785248018E-2</v>
      </c>
      <c r="E18">
        <f t="shared" si="2"/>
        <v>-3.9881864826892865</v>
      </c>
      <c r="F18">
        <f t="shared" si="3"/>
        <v>-3.9881864826892865</v>
      </c>
      <c r="H18">
        <f t="shared" si="4"/>
        <v>-6.9606985306459881E-2</v>
      </c>
      <c r="J18">
        <f t="shared" si="5"/>
        <v>0.99757841177814688</v>
      </c>
      <c r="K18">
        <f t="shared" si="6"/>
        <v>-6.9550789745265101E-2</v>
      </c>
      <c r="M18">
        <f t="shared" si="7"/>
        <v>1.997578411778147</v>
      </c>
      <c r="N18">
        <f t="shared" si="8"/>
        <v>-6.9550789745265101E-2</v>
      </c>
      <c r="P18">
        <f t="shared" si="9"/>
        <v>1.9987888391614295</v>
      </c>
      <c r="Q18">
        <f t="shared" si="10"/>
        <v>6.0153383152695286</v>
      </c>
      <c r="X18">
        <v>21</v>
      </c>
      <c r="Y18">
        <f t="shared" si="11"/>
        <v>2517.8508235883355</v>
      </c>
      <c r="Z18">
        <f>$Z$4</f>
        <v>-180</v>
      </c>
    </row>
    <row r="19" spans="1:26" x14ac:dyDescent="0.2">
      <c r="A19">
        <v>24.818755215034393</v>
      </c>
      <c r="B19" s="1">
        <f>APF_B!N19-APF_A!N19</f>
        <v>-4.0466541297782328</v>
      </c>
      <c r="C19">
        <f t="shared" si="0"/>
        <v>-1.1240705916050647E-2</v>
      </c>
      <c r="D19">
        <f t="shared" si="1"/>
        <v>-1.1240705916050647E-2</v>
      </c>
      <c r="E19">
        <f t="shared" si="2"/>
        <v>-4.0466541297782328</v>
      </c>
      <c r="F19">
        <f t="shared" si="3"/>
        <v>-4.0466541297782328</v>
      </c>
      <c r="H19">
        <f t="shared" si="4"/>
        <v>-7.0627438254056082E-2</v>
      </c>
      <c r="J19">
        <f t="shared" si="5"/>
        <v>0.99750691908082656</v>
      </c>
      <c r="K19">
        <f t="shared" si="6"/>
        <v>-7.0568735186889872E-2</v>
      </c>
      <c r="M19">
        <f t="shared" si="7"/>
        <v>1.9975069190808266</v>
      </c>
      <c r="N19">
        <f t="shared" si="8"/>
        <v>-7.0568735186889872E-2</v>
      </c>
      <c r="P19">
        <f t="shared" si="9"/>
        <v>1.998753070832326</v>
      </c>
      <c r="Q19">
        <f t="shared" si="10"/>
        <v>6.0151828798714089</v>
      </c>
      <c r="X19">
        <v>22</v>
      </c>
      <c r="Y19">
        <f t="shared" si="11"/>
        <v>3169.7863849222308</v>
      </c>
      <c r="Z19">
        <f>$Z$4</f>
        <v>-180</v>
      </c>
    </row>
    <row r="20" spans="1:26" x14ac:dyDescent="0.2">
      <c r="A20">
        <v>25.178508235883346</v>
      </c>
      <c r="B20" s="1">
        <f>APF_B!N20-APF_A!N20</f>
        <v>-4.1059983741644714</v>
      </c>
      <c r="C20">
        <f t="shared" si="0"/>
        <v>-1.1405551039345754E-2</v>
      </c>
      <c r="D20">
        <f t="shared" si="1"/>
        <v>-1.1405551039345754E-2</v>
      </c>
      <c r="E20">
        <f t="shared" si="2"/>
        <v>-4.1059983741644714</v>
      </c>
      <c r="F20">
        <f t="shared" si="3"/>
        <v>-4.1059983741644714</v>
      </c>
      <c r="H20">
        <f t="shared" si="4"/>
        <v>-7.1663190710704108E-2</v>
      </c>
      <c r="J20">
        <f t="shared" si="5"/>
        <v>0.99743329229880251</v>
      </c>
      <c r="K20">
        <f t="shared" si="6"/>
        <v>-7.1601867391651627E-2</v>
      </c>
      <c r="M20">
        <f t="shared" si="7"/>
        <v>1.9974332922988025</v>
      </c>
      <c r="N20">
        <f t="shared" si="8"/>
        <v>-7.1601867391651627E-2</v>
      </c>
      <c r="P20">
        <f t="shared" si="9"/>
        <v>1.9987162341357028</v>
      </c>
      <c r="Q20">
        <f t="shared" si="10"/>
        <v>6.0150227988515939</v>
      </c>
      <c r="X20">
        <v>24</v>
      </c>
      <c r="Y20">
        <f t="shared" si="11"/>
        <v>5023.7728630191614</v>
      </c>
      <c r="Z20">
        <f>$Z$4</f>
        <v>-180</v>
      </c>
    </row>
    <row r="21" spans="1:26" x14ac:dyDescent="0.2">
      <c r="A21">
        <v>25.54347595162286</v>
      </c>
      <c r="B21" s="1">
        <f>APF_B!N21-APF_A!N21</f>
        <v>-4.1662332107640054</v>
      </c>
      <c r="C21">
        <f t="shared" si="0"/>
        <v>-1.1572870029900015E-2</v>
      </c>
      <c r="D21">
        <f t="shared" si="1"/>
        <v>-1.1572870029900015E-2</v>
      </c>
      <c r="E21">
        <f t="shared" si="2"/>
        <v>-4.1662332107640054</v>
      </c>
      <c r="F21">
        <f t="shared" si="3"/>
        <v>-4.1662332107640054</v>
      </c>
      <c r="H21">
        <f t="shared" si="4"/>
        <v>-7.2714486933766753E-2</v>
      </c>
      <c r="J21">
        <f t="shared" si="5"/>
        <v>0.99735746634648492</v>
      </c>
      <c r="K21">
        <f t="shared" si="6"/>
        <v>-7.2650425483407943E-2</v>
      </c>
      <c r="M21">
        <f t="shared" si="7"/>
        <v>1.997357466346485</v>
      </c>
      <c r="N21">
        <f t="shared" si="8"/>
        <v>-7.2650425483407943E-2</v>
      </c>
      <c r="P21">
        <f t="shared" si="9"/>
        <v>1.9986782964481729</v>
      </c>
      <c r="Q21">
        <f t="shared" si="10"/>
        <v>6.0148579301780121</v>
      </c>
      <c r="X21">
        <v>25</v>
      </c>
      <c r="Y21">
        <f t="shared" si="11"/>
        <v>6324.5553203367654</v>
      </c>
      <c r="Z21">
        <f>$Z$4</f>
        <v>-180</v>
      </c>
    </row>
    <row r="22" spans="1:26" x14ac:dyDescent="0.2">
      <c r="A22">
        <v>25.913733950340394</v>
      </c>
      <c r="B22" s="1">
        <f>APF_B!N22-APF_A!N22</f>
        <v>-4.2273728945507969</v>
      </c>
      <c r="C22">
        <f t="shared" si="0"/>
        <v>-1.1742702484863326E-2</v>
      </c>
      <c r="D22">
        <f t="shared" si="1"/>
        <v>-1.1742702484863326E-2</v>
      </c>
      <c r="E22">
        <f t="shared" si="2"/>
        <v>-4.2273728945507969</v>
      </c>
      <c r="F22">
        <f t="shared" si="3"/>
        <v>-4.2273728945507969</v>
      </c>
      <c r="H22">
        <f t="shared" si="4"/>
        <v>-7.3781575719474454E-2</v>
      </c>
      <c r="J22">
        <f t="shared" si="5"/>
        <v>0.99727937407220091</v>
      </c>
      <c r="K22">
        <f t="shared" si="6"/>
        <v>-7.3714652886377449E-2</v>
      </c>
      <c r="M22">
        <f t="shared" si="7"/>
        <v>1.997279374072201</v>
      </c>
      <c r="N22">
        <f t="shared" si="8"/>
        <v>-7.3714652886377449E-2</v>
      </c>
      <c r="P22">
        <f t="shared" si="9"/>
        <v>1.9986392241083437</v>
      </c>
      <c r="Q22">
        <f t="shared" si="10"/>
        <v>6.0146881272889896</v>
      </c>
      <c r="X22">
        <v>27</v>
      </c>
      <c r="Y22">
        <f t="shared" si="11"/>
        <v>10023.744672545454</v>
      </c>
      <c r="Z22">
        <f>$Z$4</f>
        <v>-180</v>
      </c>
    </row>
    <row r="23" spans="1:26" x14ac:dyDescent="0.2">
      <c r="A23">
        <v>26.289358915788444</v>
      </c>
      <c r="B23" s="1">
        <f>APF_B!N23-APF_A!N23</f>
        <v>-4.289431946872412</v>
      </c>
      <c r="C23">
        <f t="shared" si="0"/>
        <v>-1.1915088741312255E-2</v>
      </c>
      <c r="D23">
        <f t="shared" si="1"/>
        <v>-1.1915088741312255E-2</v>
      </c>
      <c r="E23">
        <f t="shared" si="2"/>
        <v>-4.289431946872412</v>
      </c>
      <c r="F23">
        <f t="shared" si="3"/>
        <v>-4.289431946872412</v>
      </c>
      <c r="H23">
        <f t="shared" si="4"/>
        <v>-7.4864710513154076E-2</v>
      </c>
      <c r="J23">
        <f t="shared" si="5"/>
        <v>0.99719894618792726</v>
      </c>
      <c r="K23">
        <f t="shared" si="6"/>
        <v>-7.4794797423934592E-2</v>
      </c>
      <c r="M23">
        <f t="shared" si="7"/>
        <v>1.9971989461879271</v>
      </c>
      <c r="N23">
        <f t="shared" si="8"/>
        <v>-7.4794797423934592E-2</v>
      </c>
      <c r="P23">
        <f t="shared" si="9"/>
        <v>1.9985989823813715</v>
      </c>
      <c r="Q23">
        <f t="shared" si="10"/>
        <v>6.0145132389379423</v>
      </c>
      <c r="X23">
        <v>28</v>
      </c>
      <c r="Y23">
        <f t="shared" si="11"/>
        <v>12619.146889603864</v>
      </c>
      <c r="Z23">
        <f>$Z$4</f>
        <v>-180</v>
      </c>
    </row>
    <row r="24" spans="1:26" x14ac:dyDescent="0.2">
      <c r="A24">
        <v>26.670428643266479</v>
      </c>
      <c r="B24" s="1">
        <f>APF_B!N24-APF_A!N24</f>
        <v>-4.3524251619778624</v>
      </c>
      <c r="C24">
        <f t="shared" si="0"/>
        <v>-1.2090069894382952E-2</v>
      </c>
      <c r="D24">
        <f t="shared" si="1"/>
        <v>-1.2090069894382952E-2</v>
      </c>
      <c r="E24">
        <f t="shared" si="2"/>
        <v>-4.3524251619778624</v>
      </c>
      <c r="F24">
        <f t="shared" si="3"/>
        <v>-4.3524251619778624</v>
      </c>
      <c r="H24">
        <f t="shared" si="4"/>
        <v>-7.5964149523161217E-2</v>
      </c>
      <c r="J24">
        <f t="shared" si="5"/>
        <v>0.99711611119636223</v>
      </c>
      <c r="K24">
        <f t="shared" si="6"/>
        <v>-7.5891111420533328E-2</v>
      </c>
      <c r="M24">
        <f t="shared" si="7"/>
        <v>1.9971161111963622</v>
      </c>
      <c r="N24">
        <f t="shared" si="8"/>
        <v>-7.5891111420533328E-2</v>
      </c>
      <c r="P24">
        <f t="shared" si="9"/>
        <v>1.9985575354221665</v>
      </c>
      <c r="Q24">
        <f t="shared" si="10"/>
        <v>6.0143331090321475</v>
      </c>
    </row>
    <row r="25" spans="1:26" x14ac:dyDescent="0.2">
      <c r="A25">
        <v>27.057022055733007</v>
      </c>
      <c r="B25" s="1">
        <f>APF_B!N25-APF_A!N25</f>
        <v>-4.4163676137548578</v>
      </c>
      <c r="C25">
        <f t="shared" si="0"/>
        <v>-1.2267687815985716E-2</v>
      </c>
      <c r="D25">
        <f t="shared" si="1"/>
        <v>-1.2267687815985716E-2</v>
      </c>
      <c r="E25">
        <f t="shared" si="2"/>
        <v>-4.4163676137548578</v>
      </c>
      <c r="F25">
        <f t="shared" si="3"/>
        <v>-4.4163676137548578</v>
      </c>
      <c r="H25">
        <f t="shared" si="4"/>
        <v>-7.7080155838467473E-2</v>
      </c>
      <c r="J25">
        <f t="shared" si="5"/>
        <v>0.99703079531523731</v>
      </c>
      <c r="K25">
        <f t="shared" si="6"/>
        <v>-7.7003851806681414E-2</v>
      </c>
      <c r="M25">
        <f t="shared" si="7"/>
        <v>1.9970307953152373</v>
      </c>
      <c r="N25">
        <f t="shared" si="8"/>
        <v>-7.7003851806681414E-2</v>
      </c>
      <c r="P25">
        <f t="shared" si="9"/>
        <v>1.9985148462371938</v>
      </c>
      <c r="Q25">
        <f t="shared" si="10"/>
        <v>6.0141475764652972</v>
      </c>
    </row>
    <row r="26" spans="1:26" x14ac:dyDescent="0.2">
      <c r="A26">
        <v>27.449219220151239</v>
      </c>
      <c r="B26" s="1">
        <f>APF_B!N26-APF_A!N26</f>
        <v>-4.4812746626927833</v>
      </c>
      <c r="C26">
        <f t="shared" si="0"/>
        <v>-1.2447985174146621E-2</v>
      </c>
      <c r="D26">
        <f t="shared" si="1"/>
        <v>-1.2447985174146621E-2</v>
      </c>
      <c r="E26">
        <f t="shared" si="2"/>
        <v>-4.4812746626927833</v>
      </c>
      <c r="F26">
        <f t="shared" si="3"/>
        <v>-4.4812746626927833</v>
      </c>
      <c r="H26">
        <f t="shared" si="4"/>
        <v>-7.8212997550187374E-2</v>
      </c>
      <c r="J26">
        <f t="shared" si="5"/>
        <v>0.9969429223987375</v>
      </c>
      <c r="K26">
        <f t="shared" si="6"/>
        <v>-7.8133280227217036E-2</v>
      </c>
      <c r="M26">
        <f t="shared" si="7"/>
        <v>1.9969429223987376</v>
      </c>
      <c r="N26">
        <f t="shared" si="8"/>
        <v>-7.8133280227217036E-2</v>
      </c>
      <c r="P26">
        <f t="shared" si="9"/>
        <v>1.99847087664481</v>
      </c>
      <c r="Q26">
        <f t="shared" si="10"/>
        <v>6.0139564749436154</v>
      </c>
    </row>
    <row r="27" spans="1:26" x14ac:dyDescent="0.2">
      <c r="A27">
        <v>27.847101364071683</v>
      </c>
      <c r="B27" s="1">
        <f>APF_B!N27-APF_A!N27</f>
        <v>-4.5471619630747568</v>
      </c>
      <c r="C27">
        <f t="shared" si="0"/>
        <v>-1.2631005452985436E-2</v>
      </c>
      <c r="D27">
        <f t="shared" si="1"/>
        <v>-1.2631005452985436E-2</v>
      </c>
      <c r="E27">
        <f t="shared" si="2"/>
        <v>-4.5471619630747568</v>
      </c>
      <c r="F27">
        <f t="shared" si="3"/>
        <v>-4.5471619630747568</v>
      </c>
      <c r="H27">
        <f t="shared" si="4"/>
        <v>-7.9362947877103324E-2</v>
      </c>
      <c r="J27">
        <f t="shared" si="5"/>
        <v>0.99685241385591317</v>
      </c>
      <c r="K27">
        <f t="shared" si="6"/>
        <v>-7.9279663152911836E-2</v>
      </c>
      <c r="M27">
        <f t="shared" si="7"/>
        <v>1.9968524138559132</v>
      </c>
      <c r="N27">
        <f t="shared" si="8"/>
        <v>-7.9279663152911836E-2</v>
      </c>
      <c r="P27">
        <f t="shared" si="9"/>
        <v>1.9984255872340673</v>
      </c>
      <c r="Q27">
        <f t="shared" si="10"/>
        <v>6.0137596328051934</v>
      </c>
    </row>
    <row r="28" spans="1:26" x14ac:dyDescent="0.2">
      <c r="A28">
        <v>28.250750892455088</v>
      </c>
      <c r="B28" s="1">
        <f>APF_B!N28-APF_A!N28</f>
        <v>-4.6140454704137142</v>
      </c>
      <c r="C28">
        <f t="shared" si="0"/>
        <v>-1.2816792973371429E-2</v>
      </c>
      <c r="D28">
        <f t="shared" si="1"/>
        <v>-1.2816792973371429E-2</v>
      </c>
      <c r="E28">
        <f t="shared" si="2"/>
        <v>-4.6140454704137142</v>
      </c>
      <c r="F28">
        <f t="shared" si="3"/>
        <v>-4.6140454704137142</v>
      </c>
      <c r="H28">
        <f t="shared" si="4"/>
        <v>-8.0530285295449922E-2</v>
      </c>
      <c r="J28">
        <f t="shared" si="5"/>
        <v>0.99675918856594337</v>
      </c>
      <c r="K28">
        <f t="shared" si="6"/>
        <v>-8.0443271995625537E-2</v>
      </c>
      <c r="M28">
        <f t="shared" si="7"/>
        <v>1.9967591885659433</v>
      </c>
      <c r="N28">
        <f t="shared" si="8"/>
        <v>-8.0443271995625537E-2</v>
      </c>
      <c r="P28">
        <f t="shared" si="9"/>
        <v>1.9983789373219201</v>
      </c>
      <c r="Q28">
        <f t="shared" si="10"/>
        <v>6.0135568728322877</v>
      </c>
    </row>
    <row r="29" spans="1:26" x14ac:dyDescent="0.2">
      <c r="A29">
        <v>28.66025140473926</v>
      </c>
      <c r="B29" s="1">
        <f>APF_B!N29-APF_A!N29</f>
        <v>-4.6819414491362181</v>
      </c>
      <c r="C29">
        <f t="shared" si="0"/>
        <v>-1.3005392914267272E-2</v>
      </c>
      <c r="D29">
        <f t="shared" si="1"/>
        <v>-1.3005392914267272E-2</v>
      </c>
      <c r="E29">
        <f t="shared" si="2"/>
        <v>-4.6819414491362181</v>
      </c>
      <c r="F29">
        <f t="shared" si="3"/>
        <v>-4.6819414491362181</v>
      </c>
      <c r="H29">
        <f t="shared" si="4"/>
        <v>-8.1715293673021633E-2</v>
      </c>
      <c r="J29">
        <f t="shared" si="5"/>
        <v>0.99666316279012024</v>
      </c>
      <c r="K29">
        <f t="shared" si="6"/>
        <v>-8.1624383227037467E-2</v>
      </c>
      <c r="M29">
        <f t="shared" si="7"/>
        <v>1.9966631627901203</v>
      </c>
      <c r="N29">
        <f t="shared" si="8"/>
        <v>-8.1624383227037467E-2</v>
      </c>
      <c r="P29">
        <f t="shared" si="9"/>
        <v>1.9983308849087633</v>
      </c>
      <c r="Q29">
        <f t="shared" si="10"/>
        <v>6.0133480120562455</v>
      </c>
    </row>
    <row r="30" spans="1:26" x14ac:dyDescent="0.2">
      <c r="A30">
        <v>29.07568771215324</v>
      </c>
      <c r="B30" s="1">
        <f>APF_B!N30-APF_A!N30</f>
        <v>-4.7508664805281455</v>
      </c>
      <c r="C30">
        <f t="shared" si="0"/>
        <v>-1.3196851334800403E-2</v>
      </c>
      <c r="D30">
        <f t="shared" si="1"/>
        <v>-1.3196851334800403E-2</v>
      </c>
      <c r="E30">
        <f t="shared" si="2"/>
        <v>-4.7508664805281455</v>
      </c>
      <c r="F30">
        <f t="shared" si="3"/>
        <v>-4.7508664805281455</v>
      </c>
      <c r="H30">
        <f t="shared" si="4"/>
        <v>-8.2918262407851218E-2</v>
      </c>
      <c r="J30">
        <f t="shared" si="5"/>
        <v>0.9965642500804045</v>
      </c>
      <c r="K30">
        <f t="shared" si="6"/>
        <v>-8.2823278501161876E-2</v>
      </c>
      <c r="M30">
        <f t="shared" si="7"/>
        <v>1.9965642500804046</v>
      </c>
      <c r="N30">
        <f t="shared" si="8"/>
        <v>-8.2823278501161876E-2</v>
      </c>
      <c r="P30">
        <f t="shared" si="9"/>
        <v>1.9982813866322255</v>
      </c>
      <c r="Q30">
        <f t="shared" si="10"/>
        <v>6.0131328615547242</v>
      </c>
    </row>
    <row r="31" spans="1:26" x14ac:dyDescent="0.2">
      <c r="A31">
        <v>29.49714585528249</v>
      </c>
      <c r="B31" s="1">
        <f>APF_B!N31-APF_A!N31</f>
        <v>-4.8208374709513464</v>
      </c>
      <c r="C31">
        <f t="shared" si="0"/>
        <v>-1.3391215197087074E-2</v>
      </c>
      <c r="D31">
        <f t="shared" si="1"/>
        <v>-1.3391215197087074E-2</v>
      </c>
      <c r="E31">
        <f t="shared" si="2"/>
        <v>-4.8208374709513464</v>
      </c>
      <c r="F31">
        <f t="shared" si="3"/>
        <v>-4.8208374709513464</v>
      </c>
      <c r="H31">
        <f t="shared" si="4"/>
        <v>-8.4139486571617489E-2</v>
      </c>
      <c r="J31">
        <f t="shared" si="5"/>
        <v>0.99646236118440001</v>
      </c>
      <c r="K31">
        <f t="shared" si="6"/>
        <v>-8.4040244780762233E-2</v>
      </c>
      <c r="M31">
        <f t="shared" si="7"/>
        <v>1.9964623611843999</v>
      </c>
      <c r="N31">
        <f t="shared" si="8"/>
        <v>-8.4040244780762233E-2</v>
      </c>
      <c r="P31">
        <f t="shared" si="9"/>
        <v>1.9982303977191418</v>
      </c>
      <c r="Q31">
        <f t="shared" si="10"/>
        <v>6.012911226240865</v>
      </c>
    </row>
    <row r="32" spans="1:26" x14ac:dyDescent="0.2">
      <c r="A32">
        <v>29.924713121888669</v>
      </c>
      <c r="B32" s="1">
        <f>APF_B!N32-APF_A!N32</f>
        <v>-4.8918716603438384</v>
      </c>
      <c r="C32">
        <f t="shared" si="0"/>
        <v>-1.3588532389843996E-2</v>
      </c>
      <c r="D32">
        <f t="shared" si="1"/>
        <v>-1.3588532389843996E-2</v>
      </c>
      <c r="E32">
        <f t="shared" si="2"/>
        <v>-4.8918716603438384</v>
      </c>
      <c r="F32">
        <f t="shared" si="3"/>
        <v>-4.8918716603438384</v>
      </c>
      <c r="H32">
        <f t="shared" si="4"/>
        <v>-8.5379267058001709E-2</v>
      </c>
      <c r="J32">
        <f t="shared" si="5"/>
        <v>0.9963574039465859</v>
      </c>
      <c r="K32">
        <f t="shared" si="6"/>
        <v>-8.5275574467838192E-2</v>
      </c>
      <c r="M32">
        <f t="shared" si="7"/>
        <v>1.9963574039465859</v>
      </c>
      <c r="N32">
        <f t="shared" si="8"/>
        <v>-8.5275574467838192E-2</v>
      </c>
      <c r="P32">
        <f t="shared" si="9"/>
        <v>1.998177871935622</v>
      </c>
      <c r="Q32">
        <f t="shared" si="10"/>
        <v>6.0126829046440466</v>
      </c>
    </row>
    <row r="33" spans="1:17" x14ac:dyDescent="0.2">
      <c r="A33">
        <v>30.358478064987683</v>
      </c>
      <c r="B33" s="1">
        <f>APF_B!N33-APF_A!N33</f>
        <v>-4.963986631012574</v>
      </c>
      <c r="C33">
        <f t="shared" si="0"/>
        <v>-1.3788851752812706E-2</v>
      </c>
      <c r="D33">
        <f t="shared" si="1"/>
        <v>-1.3788851752812706E-2</v>
      </c>
      <c r="E33">
        <f t="shared" si="2"/>
        <v>-4.963986631012574</v>
      </c>
      <c r="F33">
        <f t="shared" si="3"/>
        <v>-4.963986631012574</v>
      </c>
      <c r="H33">
        <f t="shared" si="4"/>
        <v>-8.6637910736150278E-2</v>
      </c>
      <c r="J33">
        <f t="shared" si="5"/>
        <v>0.99624928320564121</v>
      </c>
      <c r="K33">
        <f t="shared" si="6"/>
        <v>-8.6529565538294606E-2</v>
      </c>
      <c r="M33">
        <f t="shared" si="7"/>
        <v>1.9962492832056413</v>
      </c>
      <c r="N33">
        <f t="shared" si="8"/>
        <v>-8.6529565538294606E-2</v>
      </c>
      <c r="P33">
        <f t="shared" si="9"/>
        <v>1.9981237615351264</v>
      </c>
      <c r="Q33">
        <f t="shared" si="10"/>
        <v>6.0124476886818332</v>
      </c>
    </row>
    <row r="34" spans="1:17" x14ac:dyDescent="0.2">
      <c r="A34">
        <v>30.798530521189843</v>
      </c>
      <c r="B34" s="1">
        <f>APF_B!N34-APF_A!N34</f>
        <v>-5.0372003167311732</v>
      </c>
      <c r="C34">
        <f t="shared" si="0"/>
        <v>-1.3992223102031036E-2</v>
      </c>
      <c r="D34">
        <f t="shared" si="1"/>
        <v>-1.3992223102031036E-2</v>
      </c>
      <c r="E34">
        <f t="shared" si="2"/>
        <v>-5.0372003167311732</v>
      </c>
      <c r="F34">
        <f t="shared" si="3"/>
        <v>-5.0372003167311732</v>
      </c>
      <c r="H34">
        <f t="shared" si="4"/>
        <v>-8.7915730609460188E-2</v>
      </c>
      <c r="J34">
        <f t="shared" si="5"/>
        <v>0.99613790068768338</v>
      </c>
      <c r="K34">
        <f t="shared" si="6"/>
        <v>-8.7802521680957438E-2</v>
      </c>
      <c r="M34">
        <f t="shared" si="7"/>
        <v>1.9961379006876834</v>
      </c>
      <c r="N34">
        <f t="shared" si="8"/>
        <v>-8.7802521680957438E-2</v>
      </c>
      <c r="P34">
        <f t="shared" si="9"/>
        <v>1.9980680172044611</v>
      </c>
      <c r="Q34">
        <f t="shared" si="10"/>
        <v>6.0122053634227148</v>
      </c>
    </row>
    <row r="35" spans="1:17" x14ac:dyDescent="0.2">
      <c r="A35">
        <v>31.244961629305806</v>
      </c>
      <c r="B35" s="1">
        <f>APF_B!N35-APF_A!N35</f>
        <v>-5.1115310121597304</v>
      </c>
      <c r="C35">
        <f t="shared" si="0"/>
        <v>-1.4198697255999251E-2</v>
      </c>
      <c r="D35">
        <f t="shared" si="1"/>
        <v>-1.4198697255999251E-2</v>
      </c>
      <c r="E35">
        <f t="shared" si="2"/>
        <v>-5.1115310121597304</v>
      </c>
      <c r="F35">
        <f t="shared" si="3"/>
        <v>-5.1115310121597304</v>
      </c>
      <c r="H35">
        <f t="shared" si="4"/>
        <v>-8.9213045979985611E-2</v>
      </c>
      <c r="J35">
        <f t="shared" si="5"/>
        <v>0.99602315489522875</v>
      </c>
      <c r="K35">
        <f t="shared" si="6"/>
        <v>-8.9094752441180661E-2</v>
      </c>
      <c r="M35">
        <f t="shared" si="7"/>
        <v>1.9960231548952287</v>
      </c>
      <c r="N35">
        <f t="shared" si="8"/>
        <v>-8.9094752441180661E-2</v>
      </c>
      <c r="P35">
        <f t="shared" si="9"/>
        <v>1.9980105880075956</v>
      </c>
      <c r="Q35">
        <f t="shared" si="10"/>
        <v>6.0119557068392027</v>
      </c>
    </row>
    <row r="36" spans="1:17" x14ac:dyDescent="0.2">
      <c r="A36">
        <v>31.697863849222273</v>
      </c>
      <c r="B36" s="1">
        <f>APF_B!N36-APF_A!N36</f>
        <v>-5.1869973825923807</v>
      </c>
      <c r="C36">
        <f t="shared" si="0"/>
        <v>-1.4408326062756613E-2</v>
      </c>
      <c r="D36">
        <f t="shared" si="1"/>
        <v>-1.4408326062756613E-2</v>
      </c>
      <c r="E36">
        <f t="shared" si="2"/>
        <v>-5.1869973825923807</v>
      </c>
      <c r="F36">
        <f t="shared" si="3"/>
        <v>-5.1869973825923807</v>
      </c>
      <c r="H36">
        <f t="shared" si="4"/>
        <v>-9.0530182618565047E-2</v>
      </c>
      <c r="J36">
        <f t="shared" si="5"/>
        <v>0.99590494099168925</v>
      </c>
      <c r="K36">
        <f t="shared" si="6"/>
        <v>-9.0406573369085808E-2</v>
      </c>
      <c r="M36">
        <f t="shared" si="7"/>
        <v>1.9959049409916894</v>
      </c>
      <c r="N36">
        <f t="shared" si="8"/>
        <v>-9.0406573369085808E-2</v>
      </c>
      <c r="P36">
        <f t="shared" si="9"/>
        <v>1.9979514213272001</v>
      </c>
      <c r="Q36">
        <f t="shared" si="10"/>
        <v>6.0116984895508487</v>
      </c>
    </row>
    <row r="37" spans="1:17" x14ac:dyDescent="0.2">
      <c r="A37">
        <v>32.157330981051217</v>
      </c>
      <c r="B37" s="1">
        <f>APF_B!N37-APF_A!N37</f>
        <v>-5.2636184740520093</v>
      </c>
      <c r="C37">
        <f t="shared" si="0"/>
        <v>-1.4621162427922248E-2</v>
      </c>
      <c r="D37">
        <f t="shared" si="1"/>
        <v>-1.4621162427922248E-2</v>
      </c>
      <c r="E37">
        <f t="shared" si="2"/>
        <v>-5.2636184740520093</v>
      </c>
      <c r="F37">
        <f t="shared" si="3"/>
        <v>-5.2636184740520093</v>
      </c>
      <c r="H37">
        <f t="shared" si="4"/>
        <v>-9.1867472941007278E-2</v>
      </c>
      <c r="J37">
        <f t="shared" si="5"/>
        <v>0.99578315068119216</v>
      </c>
      <c r="K37">
        <f t="shared" si="6"/>
        <v>-9.1738306172711129E-2</v>
      </c>
      <c r="M37">
        <f t="shared" si="7"/>
        <v>1.9957831506811923</v>
      </c>
      <c r="N37">
        <f t="shared" si="8"/>
        <v>-9.1738306172711129E-2</v>
      </c>
      <c r="P37">
        <f t="shared" si="9"/>
        <v>1.9978904628038006</v>
      </c>
      <c r="Q37">
        <f t="shared" si="10"/>
        <v>6.0114334745566911</v>
      </c>
    </row>
    <row r="38" spans="1:17" x14ac:dyDescent="0.2">
      <c r="A38">
        <v>32.623458184556767</v>
      </c>
      <c r="B38" s="1">
        <f>APF_B!N38-APF_A!N38</f>
        <v>-5.3414137237468822</v>
      </c>
      <c r="C38">
        <f t="shared" si="0"/>
        <v>-1.4837260343741339E-2</v>
      </c>
      <c r="D38">
        <f t="shared" si="1"/>
        <v>-1.4837260343741339E-2</v>
      </c>
      <c r="E38">
        <f t="shared" si="2"/>
        <v>-5.3414137237468822</v>
      </c>
      <c r="F38">
        <f t="shared" si="3"/>
        <v>-5.3414137237468822</v>
      </c>
      <c r="H38">
        <f t="shared" si="4"/>
        <v>-9.3225256190593922E-2</v>
      </c>
      <c r="J38">
        <f t="shared" si="5"/>
        <v>0.99565767208350264</v>
      </c>
      <c r="K38">
        <f t="shared" si="6"/>
        <v>-9.3090278876262908E-2</v>
      </c>
      <c r="M38">
        <f t="shared" si="7"/>
        <v>1.9956576720835026</v>
      </c>
      <c r="N38">
        <f t="shared" si="8"/>
        <v>-9.3090278876262908E-2</v>
      </c>
      <c r="P38">
        <f t="shared" si="9"/>
        <v>1.9978276562724337</v>
      </c>
      <c r="Q38">
        <f t="shared" si="10"/>
        <v>6.0111604169566348</v>
      </c>
    </row>
    <row r="39" spans="1:17" x14ac:dyDescent="0.2">
      <c r="A39">
        <v>33.096341998863629</v>
      </c>
      <c r="B39" s="1">
        <f>APF_B!N39-APF_A!N39</f>
        <v>-5.4204029708957933</v>
      </c>
      <c r="C39">
        <f t="shared" si="0"/>
        <v>-1.5056674919154982E-2</v>
      </c>
      <c r="D39">
        <f t="shared" si="1"/>
        <v>-1.5056674919154982E-2</v>
      </c>
      <c r="E39">
        <f t="shared" si="2"/>
        <v>-5.4204029708957933</v>
      </c>
      <c r="F39">
        <f t="shared" si="3"/>
        <v>-5.4204029708957933</v>
      </c>
      <c r="H39">
        <f t="shared" si="4"/>
        <v>-9.4603878627013971E-2</v>
      </c>
      <c r="J39">
        <f t="shared" si="5"/>
        <v>0.99552838960383649</v>
      </c>
      <c r="K39">
        <f t="shared" si="6"/>
        <v>-9.4462825983516005E-2</v>
      </c>
      <c r="M39">
        <f t="shared" si="7"/>
        <v>1.9955283896038365</v>
      </c>
      <c r="N39">
        <f t="shared" si="8"/>
        <v>-9.4462825983516005E-2</v>
      </c>
      <c r="P39">
        <f t="shared" si="9"/>
        <v>1.9977629436966924</v>
      </c>
      <c r="Q39">
        <f t="shared" si="10"/>
        <v>6.0108790636612603</v>
      </c>
    </row>
    <row r="40" spans="1:17" x14ac:dyDescent="0.2">
      <c r="A40">
        <v>33.576080362451208</v>
      </c>
      <c r="B40" s="1">
        <f>APF_B!N40-APF_A!N40</f>
        <v>-5.500606467951684</v>
      </c>
      <c r="C40">
        <f t="shared" si="0"/>
        <v>-1.5279462410976901E-2</v>
      </c>
      <c r="D40">
        <f t="shared" si="1"/>
        <v>-1.5279462410976901E-2</v>
      </c>
      <c r="E40">
        <f t="shared" si="2"/>
        <v>-5.500606467951684</v>
      </c>
      <c r="F40">
        <f t="shared" si="3"/>
        <v>-5.500606467951684</v>
      </c>
      <c r="H40">
        <f t="shared" si="4"/>
        <v>-9.6003693722252842E-2</v>
      </c>
      <c r="J40">
        <f t="shared" si="5"/>
        <v>0.99539518379729919</v>
      </c>
      <c r="K40">
        <f t="shared" si="6"/>
        <v>-9.5856288646811699E-2</v>
      </c>
      <c r="M40">
        <f t="shared" si="7"/>
        <v>1.9953951837972992</v>
      </c>
      <c r="N40">
        <f t="shared" si="8"/>
        <v>-9.5856288646811699E-2</v>
      </c>
      <c r="P40">
        <f t="shared" si="9"/>
        <v>1.9976962651000272</v>
      </c>
      <c r="Q40">
        <f t="shared" si="10"/>
        <v>6.0105891530894624</v>
      </c>
    </row>
    <row r="41" spans="1:17" x14ac:dyDescent="0.2">
      <c r="A41">
        <v>34.062772633437547</v>
      </c>
      <c r="B41" s="1">
        <f>APF_B!N41-APF_A!N41</f>
        <v>-5.5820448922259516</v>
      </c>
      <c r="C41">
        <f t="shared" si="0"/>
        <v>-1.5505680256183199E-2</v>
      </c>
      <c r="D41">
        <f t="shared" si="1"/>
        <v>-1.5505680256183199E-2</v>
      </c>
      <c r="E41">
        <f t="shared" si="2"/>
        <v>-5.5820448922259516</v>
      </c>
      <c r="F41">
        <f t="shared" si="3"/>
        <v>-5.5820448922259516</v>
      </c>
      <c r="H41">
        <f t="shared" si="4"/>
        <v>-9.7425062363474882E-2</v>
      </c>
      <c r="J41">
        <f t="shared" si="5"/>
        <v>0.99525793122772066</v>
      </c>
      <c r="K41">
        <f t="shared" si="6"/>
        <v>-9.72710148416151E-2</v>
      </c>
      <c r="M41">
        <f t="shared" si="7"/>
        <v>1.9952579312277208</v>
      </c>
      <c r="N41">
        <f t="shared" si="8"/>
        <v>-9.72710148416151E-2</v>
      </c>
      <c r="P41">
        <f t="shared" si="9"/>
        <v>1.9976275584941858</v>
      </c>
      <c r="Q41">
        <f t="shared" si="10"/>
        <v>6.0102904148533884</v>
      </c>
    </row>
    <row r="42" spans="1:17" x14ac:dyDescent="0.2">
      <c r="A42">
        <v>34.556519610157267</v>
      </c>
      <c r="B42" s="1">
        <f>APF_B!N42-APF_A!N42</f>
        <v>-5.6647393579384584</v>
      </c>
      <c r="C42">
        <f t="shared" si="0"/>
        <v>-1.5735387105384607E-2</v>
      </c>
      <c r="D42">
        <f t="shared" si="1"/>
        <v>-1.5735387105384607E-2</v>
      </c>
      <c r="E42">
        <f t="shared" si="2"/>
        <v>-5.6647393579384584</v>
      </c>
      <c r="F42">
        <f t="shared" si="3"/>
        <v>-5.6647393579384584</v>
      </c>
      <c r="H42">
        <f t="shared" si="4"/>
        <v>-9.8868353063335676E-2</v>
      </c>
      <c r="J42">
        <f t="shared" si="5"/>
        <v>0.99511650432060583</v>
      </c>
      <c r="K42">
        <f t="shared" si="6"/>
        <v>-9.8707359546984938E-2</v>
      </c>
      <c r="M42">
        <f t="shared" si="7"/>
        <v>1.9951165043206058</v>
      </c>
      <c r="N42">
        <f t="shared" si="8"/>
        <v>-9.8707359546984938E-2</v>
      </c>
      <c r="P42">
        <f t="shared" si="9"/>
        <v>1.9975567598046398</v>
      </c>
      <c r="Q42">
        <f t="shared" si="10"/>
        <v>6.0099825694300062</v>
      </c>
    </row>
    <row r="43" spans="1:17" x14ac:dyDescent="0.2">
      <c r="A43">
        <v>35.057423552037854</v>
      </c>
      <c r="B43" s="1">
        <f>APF_B!N43-APF_A!N43</f>
        <v>-5.7487114287113172</v>
      </c>
      <c r="C43">
        <f t="shared" si="0"/>
        <v>-1.5968642857531436E-2</v>
      </c>
      <c r="D43">
        <f t="shared" si="1"/>
        <v>-1.5968642857531436E-2</v>
      </c>
      <c r="E43">
        <f t="shared" si="2"/>
        <v>-5.7487114287113172</v>
      </c>
      <c r="F43">
        <f t="shared" si="3"/>
        <v>-5.7487114287113172</v>
      </c>
      <c r="H43">
        <f t="shared" si="4"/>
        <v>-0.10033394217803977</v>
      </c>
      <c r="J43">
        <f t="shared" si="5"/>
        <v>0.99497077120992183</v>
      </c>
      <c r="K43">
        <f t="shared" si="6"/>
        <v>-0.10016568493218363</v>
      </c>
      <c r="M43">
        <f t="shared" si="7"/>
        <v>1.9949707712099218</v>
      </c>
      <c r="N43">
        <f t="shared" si="8"/>
        <v>-0.10016568493218363</v>
      </c>
      <c r="P43">
        <f t="shared" si="9"/>
        <v>1.9974838027928645</v>
      </c>
      <c r="Q43">
        <f t="shared" si="10"/>
        <v>6.0096653278186905</v>
      </c>
    </row>
    <row r="44" spans="1:17" x14ac:dyDescent="0.2">
      <c r="A44">
        <v>35.565588200778457</v>
      </c>
      <c r="B44" s="1">
        <f>APF_B!N44-APF_A!N44</f>
        <v>-5.8339831305205507</v>
      </c>
      <c r="C44">
        <f t="shared" si="0"/>
        <v>-1.6205508695890419E-2</v>
      </c>
      <c r="D44">
        <f t="shared" si="1"/>
        <v>-1.6205508695890419E-2</v>
      </c>
      <c r="E44">
        <f t="shared" si="2"/>
        <v>-5.8339831305205507</v>
      </c>
      <c r="F44">
        <f t="shared" si="3"/>
        <v>-5.8339831305205507</v>
      </c>
      <c r="H44">
        <f t="shared" si="4"/>
        <v>-0.1018222141333897</v>
      </c>
      <c r="J44">
        <f t="shared" si="5"/>
        <v>0.99482059557843128</v>
      </c>
      <c r="K44">
        <f t="shared" si="6"/>
        <v>-0.10164636054958018</v>
      </c>
      <c r="M44">
        <f t="shared" si="7"/>
        <v>1.9948205955784313</v>
      </c>
      <c r="N44">
        <f t="shared" si="8"/>
        <v>-0.10164636054958018</v>
      </c>
      <c r="P44">
        <f t="shared" si="9"/>
        <v>1.997408618975312</v>
      </c>
      <c r="Q44">
        <f t="shared" si="10"/>
        <v>6.0093383911841265</v>
      </c>
    </row>
    <row r="45" spans="1:17" x14ac:dyDescent="0.2">
      <c r="A45">
        <v>36.081118801835729</v>
      </c>
      <c r="B45" s="1">
        <f>APF_B!N45-APF_A!N45</f>
        <v>-5.9205769651284186</v>
      </c>
      <c r="C45">
        <f t="shared" si="0"/>
        <v>-1.644604712535672E-2</v>
      </c>
      <c r="D45">
        <f t="shared" si="1"/>
        <v>-1.644604712535672E-2</v>
      </c>
      <c r="E45">
        <f t="shared" si="2"/>
        <v>-5.9205769651284195</v>
      </c>
      <c r="F45">
        <f t="shared" si="3"/>
        <v>-5.9205769651284195</v>
      </c>
      <c r="H45">
        <f t="shared" si="4"/>
        <v>-0.1033335616592244</v>
      </c>
      <c r="J45">
        <f t="shared" si="5"/>
        <v>0.99466583649125606</v>
      </c>
      <c r="K45">
        <f t="shared" si="6"/>
        <v>-0.10314976353414448</v>
      </c>
      <c r="M45">
        <f t="shared" si="7"/>
        <v>1.9946658364912562</v>
      </c>
      <c r="N45">
        <f t="shared" si="8"/>
        <v>-0.10314976353414448</v>
      </c>
      <c r="P45">
        <f t="shared" si="9"/>
        <v>1.9973311375389191</v>
      </c>
      <c r="Q45">
        <f t="shared" si="10"/>
        <v>6.009001450483801</v>
      </c>
    </row>
    <row r="46" spans="1:17" x14ac:dyDescent="0.2">
      <c r="A46">
        <v>36.604122126221121</v>
      </c>
      <c r="B46" s="1">
        <f>APF_B!N46-APF_A!N46</f>
        <v>-6.0085159240185817</v>
      </c>
      <c r="C46">
        <f t="shared" si="0"/>
        <v>-1.6690322011162727E-2</v>
      </c>
      <c r="D46">
        <f t="shared" si="1"/>
        <v>-1.6690322011162727E-2</v>
      </c>
      <c r="E46">
        <f t="shared" si="2"/>
        <v>-6.0085159240185817</v>
      </c>
      <c r="F46">
        <f t="shared" si="3"/>
        <v>-6.0085159240185817</v>
      </c>
      <c r="H46">
        <f t="shared" si="4"/>
        <v>-0.1048683860326337</v>
      </c>
      <c r="J46">
        <f t="shared" si="5"/>
        <v>0.99450634822233797</v>
      </c>
      <c r="K46">
        <f t="shared" si="6"/>
        <v>-0.10467627880981348</v>
      </c>
      <c r="M46">
        <f t="shared" si="7"/>
        <v>1.994506348222338</v>
      </c>
      <c r="N46">
        <f t="shared" si="8"/>
        <v>-0.10467627880981348</v>
      </c>
      <c r="P46">
        <f t="shared" si="9"/>
        <v>1.9972512852529789</v>
      </c>
      <c r="Q46">
        <f t="shared" si="10"/>
        <v>6.0086541860793119</v>
      </c>
    </row>
    <row r="47" spans="1:17" x14ac:dyDescent="0.2">
      <c r="A47">
        <v>37.134706492614121</v>
      </c>
      <c r="B47" s="1">
        <f>APF_B!N47-APF_A!N47</f>
        <v>-6.0978235028499057</v>
      </c>
      <c r="C47">
        <f t="shared" si="0"/>
        <v>-1.6938398619027517E-2</v>
      </c>
      <c r="D47">
        <f t="shared" si="1"/>
        <v>-1.6938398619027517E-2</v>
      </c>
      <c r="E47">
        <f t="shared" si="2"/>
        <v>-6.0978235028499057</v>
      </c>
      <c r="F47">
        <f t="shared" si="3"/>
        <v>-6.0978235028499057</v>
      </c>
      <c r="H47">
        <f t="shared" si="4"/>
        <v>-0.10642709733022468</v>
      </c>
      <c r="J47">
        <f t="shared" si="5"/>
        <v>0.99434198007346153</v>
      </c>
      <c r="K47">
        <f t="shared" si="6"/>
        <v>-0.10622629930289332</v>
      </c>
      <c r="M47">
        <f t="shared" si="7"/>
        <v>1.9943419800734614</v>
      </c>
      <c r="N47">
        <f t="shared" si="8"/>
        <v>-0.10622629930289332</v>
      </c>
      <c r="P47">
        <f t="shared" si="9"/>
        <v>1.9971689863771975</v>
      </c>
      <c r="Q47">
        <f t="shared" si="10"/>
        <v>6.0082962673307252</v>
      </c>
    </row>
    <row r="48" spans="1:17" x14ac:dyDescent="0.2">
      <c r="A48">
        <v>37.672981789796019</v>
      </c>
      <c r="B48" s="1">
        <f>APF_B!N48-APF_A!N48</f>
        <v>-6.1885237164555633</v>
      </c>
      <c r="C48">
        <f t="shared" si="0"/>
        <v>-1.7190343656821008E-2</v>
      </c>
      <c r="D48">
        <f t="shared" si="1"/>
        <v>-1.7190343656821008E-2</v>
      </c>
      <c r="E48">
        <f t="shared" si="2"/>
        <v>-6.1885237164555624</v>
      </c>
      <c r="F48">
        <f t="shared" si="3"/>
        <v>-6.1885237164555624</v>
      </c>
      <c r="H48">
        <f t="shared" si="4"/>
        <v>-0.10801011468990557</v>
      </c>
      <c r="J48">
        <f t="shared" si="5"/>
        <v>0.99417257618546295</v>
      </c>
      <c r="K48">
        <f t="shared" si="6"/>
        <v>-0.10780022616284238</v>
      </c>
      <c r="M48">
        <f t="shared" si="7"/>
        <v>1.994172576185463</v>
      </c>
      <c r="N48">
        <f t="shared" si="8"/>
        <v>-0.10780022616284238</v>
      </c>
      <c r="P48">
        <f t="shared" si="9"/>
        <v>1.9970841625657458</v>
      </c>
      <c r="Q48">
        <f t="shared" si="10"/>
        <v>6.0079273521730787</v>
      </c>
    </row>
    <row r="49" spans="1:17" x14ac:dyDescent="0.2">
      <c r="A49">
        <v>38.219059499408814</v>
      </c>
      <c r="B49" s="1">
        <f>APF_B!N49-APF_A!N49</f>
        <v>-6.2806411144114236</v>
      </c>
      <c r="C49">
        <f t="shared" si="0"/>
        <v>-1.7446225317809511E-2</v>
      </c>
      <c r="D49">
        <f t="shared" si="1"/>
        <v>-1.7446225317809511E-2</v>
      </c>
      <c r="E49">
        <f t="shared" si="2"/>
        <v>-6.2806411144114236</v>
      </c>
      <c r="F49">
        <f t="shared" si="3"/>
        <v>-6.2806411144114236</v>
      </c>
      <c r="H49">
        <f t="shared" si="4"/>
        <v>-0.10961786658260522</v>
      </c>
      <c r="J49">
        <f t="shared" si="5"/>
        <v>0.99399797534124035</v>
      </c>
      <c r="K49">
        <f t="shared" si="6"/>
        <v>-0.1093984689907261</v>
      </c>
      <c r="M49">
        <f t="shared" si="7"/>
        <v>1.9939979753412405</v>
      </c>
      <c r="N49">
        <f t="shared" si="8"/>
        <v>-0.1093984689907261</v>
      </c>
      <c r="P49">
        <f t="shared" si="9"/>
        <v>1.9969967327671021</v>
      </c>
      <c r="Q49">
        <f t="shared" si="10"/>
        <v>6.0075470866741476</v>
      </c>
    </row>
    <row r="50" spans="1:17" x14ac:dyDescent="0.2">
      <c r="A50">
        <v>38.773052719044145</v>
      </c>
      <c r="B50" s="1">
        <f>APF_B!N50-APF_A!N50</f>
        <v>-6.3742007971966927</v>
      </c>
      <c r="C50">
        <f t="shared" si="0"/>
        <v>-1.770611332554637E-2</v>
      </c>
      <c r="D50">
        <f t="shared" si="1"/>
        <v>-1.770611332554637E-2</v>
      </c>
      <c r="E50">
        <f t="shared" si="2"/>
        <v>-6.3742007971966936</v>
      </c>
      <c r="F50">
        <f t="shared" si="3"/>
        <v>-6.3742007971966936</v>
      </c>
      <c r="H50">
        <f t="shared" si="4"/>
        <v>-0.11125079109432963</v>
      </c>
      <c r="J50">
        <f t="shared" si="5"/>
        <v>0.99381801076015963</v>
      </c>
      <c r="K50">
        <f t="shared" si="6"/>
        <v>-0.11102144607560867</v>
      </c>
      <c r="M50">
        <f t="shared" si="7"/>
        <v>1.9938180107601595</v>
      </c>
      <c r="N50">
        <f t="shared" si="8"/>
        <v>-0.11102144607560867</v>
      </c>
      <c r="P50">
        <f t="shared" si="9"/>
        <v>1.9969066131194817</v>
      </c>
      <c r="Q50">
        <f t="shared" si="10"/>
        <v>6.0071551045725329</v>
      </c>
    </row>
    <row r="51" spans="1:17" x14ac:dyDescent="0.2">
      <c r="A51">
        <v>39.335076185666772</v>
      </c>
      <c r="B51" s="1">
        <f>APF_B!N51-APF_A!N51</f>
        <v>-6.4692284329659628</v>
      </c>
      <c r="C51">
        <f t="shared" si="0"/>
        <v>-1.7970078980461008E-2</v>
      </c>
      <c r="D51">
        <f t="shared" si="1"/>
        <v>-1.7970078980461008E-2</v>
      </c>
      <c r="E51">
        <f t="shared" si="2"/>
        <v>-6.4692284329659628</v>
      </c>
      <c r="F51">
        <f t="shared" si="3"/>
        <v>-6.4692284329659628</v>
      </c>
      <c r="H51">
        <f t="shared" si="4"/>
        <v>-0.11290933621888932</v>
      </c>
      <c r="J51">
        <f t="shared" si="5"/>
        <v>0.99363250988343732</v>
      </c>
      <c r="K51">
        <f t="shared" si="6"/>
        <v>-0.11266958463907165</v>
      </c>
      <c r="M51">
        <f t="shared" si="7"/>
        <v>1.9936325098834373</v>
      </c>
      <c r="N51">
        <f t="shared" si="8"/>
        <v>-0.11266958463907165</v>
      </c>
      <c r="P51">
        <f t="shared" si="9"/>
        <v>1.9968137168416273</v>
      </c>
      <c r="Q51">
        <f t="shared" si="10"/>
        <v>6.0067510267950661</v>
      </c>
    </row>
    <row r="52" spans="1:17" x14ac:dyDescent="0.2">
      <c r="A52">
        <v>39.905246299377595</v>
      </c>
      <c r="B52" s="1">
        <f>APF_B!N52-APF_A!N52</f>
        <v>-6.5657502749778587</v>
      </c>
      <c r="C52">
        <f t="shared" si="0"/>
        <v>-1.8238195208271829E-2</v>
      </c>
      <c r="D52">
        <f t="shared" si="1"/>
        <v>-1.8238195208271829E-2</v>
      </c>
      <c r="E52">
        <f t="shared" si="2"/>
        <v>-6.5657502749778587</v>
      </c>
      <c r="F52">
        <f t="shared" si="3"/>
        <v>-6.5657502749778587</v>
      </c>
      <c r="H52">
        <f t="shared" si="4"/>
        <v>-0.1145939601620867</v>
      </c>
      <c r="J52">
        <f t="shared" si="5"/>
        <v>0.9934412941500137</v>
      </c>
      <c r="K52">
        <f t="shared" si="6"/>
        <v>-0.11434332108849198</v>
      </c>
      <c r="M52">
        <f t="shared" si="7"/>
        <v>1.9934412941500137</v>
      </c>
      <c r="N52">
        <f t="shared" si="8"/>
        <v>-0.11434332108849198</v>
      </c>
      <c r="P52">
        <f t="shared" si="9"/>
        <v>1.9967179541187152</v>
      </c>
      <c r="Q52">
        <f t="shared" si="10"/>
        <v>6.0063344609524254</v>
      </c>
    </row>
    <row r="53" spans="1:17" x14ac:dyDescent="0.2">
      <c r="A53">
        <v>40.483681147521231</v>
      </c>
      <c r="B53" s="1">
        <f>APF_B!N53-APF_A!N53</f>
        <v>-6.6637931796825569</v>
      </c>
      <c r="C53">
        <f t="shared" si="0"/>
        <v>-1.8510536610229326E-2</v>
      </c>
      <c r="D53">
        <f t="shared" si="1"/>
        <v>-1.8510536610229326E-2</v>
      </c>
      <c r="E53">
        <f t="shared" si="2"/>
        <v>-6.6637931796825578</v>
      </c>
      <c r="F53">
        <f t="shared" si="3"/>
        <v>-6.6637931796825578</v>
      </c>
      <c r="H53">
        <f t="shared" si="4"/>
        <v>-0.11630513165740272</v>
      </c>
      <c r="J53">
        <f t="shared" si="5"/>
        <v>0.99324417876248428</v>
      </c>
      <c r="K53">
        <f t="shared" si="6"/>
        <v>-0.1160431012789568</v>
      </c>
      <c r="M53">
        <f t="shared" si="7"/>
        <v>1.9932441787624842</v>
      </c>
      <c r="N53">
        <f t="shared" si="8"/>
        <v>-0.1160431012789568</v>
      </c>
      <c r="P53">
        <f t="shared" si="9"/>
        <v>1.9966192319831459</v>
      </c>
      <c r="Q53">
        <f t="shared" si="10"/>
        <v>6.0059050008118939</v>
      </c>
    </row>
    <row r="54" spans="1:17" x14ac:dyDescent="0.2">
      <c r="A54">
        <v>41.070500529142926</v>
      </c>
      <c r="B54" s="1">
        <f>APF_B!N54-APF_A!N54</f>
        <v>-6.7633846255207004</v>
      </c>
      <c r="C54">
        <f t="shared" si="0"/>
        <v>-1.8787179515335279E-2</v>
      </c>
      <c r="D54">
        <f t="shared" si="1"/>
        <v>-1.8787179515335279E-2</v>
      </c>
      <c r="E54">
        <f t="shared" si="2"/>
        <v>-6.7633846255207004</v>
      </c>
      <c r="F54">
        <f t="shared" si="3"/>
        <v>-6.7633846255207004</v>
      </c>
      <c r="H54">
        <f t="shared" si="4"/>
        <v>-0.11804333029409993</v>
      </c>
      <c r="J54">
        <f t="shared" si="5"/>
        <v>0.99304097244253864</v>
      </c>
      <c r="K54">
        <f t="shared" si="6"/>
        <v>-0.11776938078455404</v>
      </c>
      <c r="M54">
        <f t="shared" si="7"/>
        <v>1.9930409724425386</v>
      </c>
      <c r="N54">
        <f t="shared" si="8"/>
        <v>-0.11776938078455404</v>
      </c>
      <c r="P54">
        <f t="shared" si="9"/>
        <v>1.9965174541899395</v>
      </c>
      <c r="Q54">
        <f t="shared" si="10"/>
        <v>6.0054622257460419</v>
      </c>
    </row>
    <row r="55" spans="1:17" x14ac:dyDescent="0.2">
      <c r="A55">
        <v>41.66582597979999</v>
      </c>
      <c r="B55" s="1">
        <f>APF_B!N55-APF_A!N55</f>
        <v>-6.8645527324506475</v>
      </c>
      <c r="C55">
        <f t="shared" si="0"/>
        <v>-1.9068202034585133E-2</v>
      </c>
      <c r="D55">
        <f t="shared" si="1"/>
        <v>-1.9068202034585133E-2</v>
      </c>
      <c r="E55">
        <f t="shared" si="2"/>
        <v>-6.8645527324506475</v>
      </c>
      <c r="F55">
        <f t="shared" si="3"/>
        <v>-6.8645527324506475</v>
      </c>
      <c r="H55">
        <f t="shared" si="4"/>
        <v>-0.1198090468580372</v>
      </c>
      <c r="J55">
        <f t="shared" si="5"/>
        <v>0.99283147717539899</v>
      </c>
      <c r="K55">
        <f t="shared" si="6"/>
        <v>-0.11952262517914815</v>
      </c>
      <c r="M55">
        <f t="shared" si="7"/>
        <v>1.992831477175399</v>
      </c>
      <c r="N55">
        <f t="shared" si="8"/>
        <v>-0.11952262517914815</v>
      </c>
      <c r="P55">
        <f t="shared" si="9"/>
        <v>1.9964125210864607</v>
      </c>
      <c r="Q55">
        <f t="shared" si="10"/>
        <v>6.0050057001560377</v>
      </c>
    </row>
    <row r="56" spans="1:17" x14ac:dyDescent="0.2">
      <c r="A56">
        <v>42.269780796732938</v>
      </c>
      <c r="B56" s="1">
        <f>APF_B!N56-APF_A!N56</f>
        <v>-6.9673262822414017</v>
      </c>
      <c r="C56">
        <f t="shared" si="0"/>
        <v>-1.9353684117337226E-2</v>
      </c>
      <c r="D56">
        <f t="shared" si="1"/>
        <v>-1.9353684117337226E-2</v>
      </c>
      <c r="E56">
        <f t="shared" si="2"/>
        <v>-6.9673262822414017</v>
      </c>
      <c r="F56">
        <f t="shared" si="3"/>
        <v>-6.9673262822414017</v>
      </c>
      <c r="H56">
        <f t="shared" si="4"/>
        <v>-0.12160278368584819</v>
      </c>
      <c r="J56">
        <f t="shared" si="5"/>
        <v>0.99261548794268228</v>
      </c>
      <c r="K56">
        <f t="shared" si="6"/>
        <v>-0.12130331032709209</v>
      </c>
      <c r="M56">
        <f t="shared" si="7"/>
        <v>1.9926154879426823</v>
      </c>
      <c r="N56">
        <f t="shared" si="8"/>
        <v>-0.12130331032709209</v>
      </c>
      <c r="P56">
        <f t="shared" si="9"/>
        <v>1.9963043294761862</v>
      </c>
      <c r="Q56">
        <f t="shared" si="10"/>
        <v>6.0045349728683224</v>
      </c>
    </row>
    <row r="57" spans="1:17" x14ac:dyDescent="0.2">
      <c r="A57">
        <v>42.882490064401452</v>
      </c>
      <c r="B57" s="1">
        <f>APF_B!N57-APF_A!N57</f>
        <v>-7.0717347395616343</v>
      </c>
      <c r="C57">
        <f t="shared" si="0"/>
        <v>-1.9643707609893427E-2</v>
      </c>
      <c r="D57">
        <f t="shared" si="1"/>
        <v>-1.9643707609893427E-2</v>
      </c>
      <c r="E57">
        <f t="shared" si="2"/>
        <v>-7.0717347395616335</v>
      </c>
      <c r="F57">
        <f t="shared" si="3"/>
        <v>-7.0717347395616335</v>
      </c>
      <c r="H57">
        <f t="shared" si="4"/>
        <v>-0.12342505503301422</v>
      </c>
      <c r="J57">
        <f t="shared" si="5"/>
        <v>0.99239279244309364</v>
      </c>
      <c r="K57">
        <f t="shared" si="6"/>
        <v>-0.12311192268419344</v>
      </c>
      <c r="M57">
        <f t="shared" si="7"/>
        <v>1.9923927924430935</v>
      </c>
      <c r="N57">
        <f t="shared" si="8"/>
        <v>-0.12311192268419344</v>
      </c>
      <c r="P57">
        <f t="shared" si="9"/>
        <v>1.9961927724761921</v>
      </c>
      <c r="Q57">
        <f t="shared" si="10"/>
        <v>6.0040495765031849</v>
      </c>
    </row>
    <row r="58" spans="1:17" x14ac:dyDescent="0.2">
      <c r="A58">
        <v>43.504080680390459</v>
      </c>
      <c r="B58" s="1">
        <f>APF_B!N58-APF_A!N58</f>
        <v>-7.1778082739045885</v>
      </c>
      <c r="C58">
        <f t="shared" si="0"/>
        <v>-1.9938356316401635E-2</v>
      </c>
      <c r="D58">
        <f t="shared" si="1"/>
        <v>-1.9938356316401635E-2</v>
      </c>
      <c r="E58">
        <f t="shared" si="2"/>
        <v>-7.1778082739045885</v>
      </c>
      <c r="F58">
        <f t="shared" si="3"/>
        <v>-7.1778082739045885</v>
      </c>
      <c r="H58">
        <f t="shared" si="4"/>
        <v>-0.12527638745652606</v>
      </c>
      <c r="J58">
        <f t="shared" si="5"/>
        <v>0.99216317080031169</v>
      </c>
      <c r="K58">
        <f t="shared" si="6"/>
        <v>-0.12494895960939983</v>
      </c>
      <c r="M58">
        <f t="shared" si="7"/>
        <v>1.9921631708003118</v>
      </c>
      <c r="N58">
        <f t="shared" si="8"/>
        <v>-0.12494895960939983</v>
      </c>
      <c r="P58">
        <f t="shared" si="9"/>
        <v>1.9960777393680396</v>
      </c>
      <c r="Q58">
        <f t="shared" si="10"/>
        <v>6.0035490268137544</v>
      </c>
    </row>
    <row r="59" spans="1:17" x14ac:dyDescent="0.2">
      <c r="A59">
        <v>44.134681381691799</v>
      </c>
      <c r="B59" s="1">
        <f>APF_B!N59-APF_A!N59</f>
        <v>-7.2855777823797325</v>
      </c>
      <c r="C59">
        <f t="shared" si="0"/>
        <v>-2.0237716062165925E-2</v>
      </c>
      <c r="D59">
        <f t="shared" si="1"/>
        <v>-2.0237716062165925E-2</v>
      </c>
      <c r="E59">
        <f t="shared" si="2"/>
        <v>-7.2855777823797325</v>
      </c>
      <c r="F59">
        <f t="shared" si="3"/>
        <v>-7.2855777823797325</v>
      </c>
      <c r="H59">
        <f t="shared" si="4"/>
        <v>-0.12715732021267326</v>
      </c>
      <c r="J59">
        <f t="shared" si="5"/>
        <v>0.99192639525740744</v>
      </c>
      <c r="K59">
        <f t="shared" si="6"/>
        <v>-0.12681492968749966</v>
      </c>
      <c r="M59">
        <f t="shared" si="7"/>
        <v>1.9919263952574076</v>
      </c>
      <c r="N59">
        <f t="shared" si="8"/>
        <v>-0.12681492968749966</v>
      </c>
      <c r="P59">
        <f t="shared" si="9"/>
        <v>1.9959591154417005</v>
      </c>
      <c r="Q59">
        <f t="shared" si="10"/>
        <v>6.0030328219938136</v>
      </c>
    </row>
    <row r="60" spans="1:17" x14ac:dyDescent="0.2">
      <c r="A60">
        <v>44.774422771366787</v>
      </c>
      <c r="B60" s="1">
        <f>APF_B!N60-APF_A!N60</f>
        <v>-7.3950749134150442</v>
      </c>
      <c r="C60">
        <f t="shared" si="0"/>
        <v>-2.0541874759486232E-2</v>
      </c>
      <c r="D60">
        <f t="shared" si="1"/>
        <v>-2.0541874759486232E-2</v>
      </c>
      <c r="E60">
        <f t="shared" si="2"/>
        <v>-7.3950749134150433</v>
      </c>
      <c r="F60">
        <f t="shared" si="3"/>
        <v>-7.3950749134150433</v>
      </c>
      <c r="H60">
        <f t="shared" si="4"/>
        <v>-0.12906840567072711</v>
      </c>
      <c r="J60">
        <f t="shared" si="5"/>
        <v>0.99168222985707966</v>
      </c>
      <c r="K60">
        <f t="shared" si="6"/>
        <v>-0.12871035306334258</v>
      </c>
      <c r="M60">
        <f t="shared" si="7"/>
        <v>1.9916822298570795</v>
      </c>
      <c r="N60">
        <f t="shared" si="8"/>
        <v>-0.12871035306334258</v>
      </c>
      <c r="P60">
        <f t="shared" si="9"/>
        <v>1.9958367818321616</v>
      </c>
      <c r="Q60">
        <f t="shared" si="10"/>
        <v>6.0025004419527708</v>
      </c>
    </row>
    <row r="61" spans="1:17" x14ac:dyDescent="0.2">
      <c r="A61">
        <v>45.423437345595318</v>
      </c>
      <c r="B61" s="1">
        <f>APF_B!N61-APF_A!N61</f>
        <v>-7.5063320914067617</v>
      </c>
      <c r="C61">
        <f t="shared" si="0"/>
        <v>-2.0850922476129893E-2</v>
      </c>
      <c r="D61">
        <f t="shared" si="1"/>
        <v>-2.0850922476129893E-2</v>
      </c>
      <c r="E61">
        <f t="shared" si="2"/>
        <v>-7.5063320914067617</v>
      </c>
      <c r="F61">
        <f t="shared" si="3"/>
        <v>-7.5063320914067617</v>
      </c>
      <c r="H61">
        <f t="shared" si="4"/>
        <v>-0.13101020974315994</v>
      </c>
      <c r="J61">
        <f t="shared" si="5"/>
        <v>0.99143043010696597</v>
      </c>
      <c r="K61">
        <f t="shared" si="6"/>
        <v>-0.13063576178794425</v>
      </c>
      <c r="M61">
        <f t="shared" si="7"/>
        <v>1.9914304301069659</v>
      </c>
      <c r="N61">
        <f t="shared" si="8"/>
        <v>-0.13063576178794425</v>
      </c>
      <c r="P61">
        <f t="shared" si="9"/>
        <v>1.9957106153483102</v>
      </c>
      <c r="Q61">
        <f t="shared" si="10"/>
        <v>6.0019513475559982</v>
      </c>
    </row>
    <row r="62" spans="1:17" x14ac:dyDescent="0.2">
      <c r="A62">
        <v>46.081859521116911</v>
      </c>
      <c r="B62" s="1">
        <f>APF_B!N62-APF_A!N62</f>
        <v>-7.619382542360313</v>
      </c>
      <c r="C62">
        <f t="shared" si="0"/>
        <v>-2.1164951506556427E-2</v>
      </c>
      <c r="D62">
        <f t="shared" si="1"/>
        <v>-2.1164951506556427E-2</v>
      </c>
      <c r="E62">
        <f t="shared" si="2"/>
        <v>-7.6193825423603139</v>
      </c>
      <c r="F62">
        <f t="shared" si="3"/>
        <v>-7.6193825423603139</v>
      </c>
      <c r="H62">
        <f t="shared" si="4"/>
        <v>-0.13298331233316377</v>
      </c>
      <c r="J62">
        <f t="shared" si="5"/>
        <v>0.99117074262923455</v>
      </c>
      <c r="K62">
        <f t="shared" si="6"/>
        <v>-0.13259170017694033</v>
      </c>
      <c r="M62">
        <f t="shared" si="7"/>
        <v>1.9911707426292344</v>
      </c>
      <c r="N62">
        <f t="shared" si="8"/>
        <v>-0.13259170017694033</v>
      </c>
      <c r="P62">
        <f t="shared" si="9"/>
        <v>1.9955804882936865</v>
      </c>
      <c r="Q62">
        <f t="shared" si="10"/>
        <v>6.0013849798286447</v>
      </c>
    </row>
    <row r="63" spans="1:17" x14ac:dyDescent="0.2">
      <c r="A63">
        <v>46.749825663069771</v>
      </c>
      <c r="B63" s="1">
        <f>APF_B!N63-APF_A!N63</f>
        <v>-7.7342603205630098</v>
      </c>
      <c r="C63">
        <f t="shared" si="0"/>
        <v>-2.148405644600836E-2</v>
      </c>
      <c r="D63">
        <f t="shared" si="1"/>
        <v>-2.148405644600836E-2</v>
      </c>
      <c r="E63">
        <f t="shared" si="2"/>
        <v>-7.7342603205630098</v>
      </c>
      <c r="F63">
        <f t="shared" si="3"/>
        <v>-7.7342603205630098</v>
      </c>
      <c r="H63">
        <f t="shared" si="4"/>
        <v>-0.13498830780017662</v>
      </c>
      <c r="J63">
        <f t="shared" si="5"/>
        <v>0.99090290479362664</v>
      </c>
      <c r="K63">
        <f t="shared" si="6"/>
        <v>-0.13457872518177913</v>
      </c>
      <c r="M63">
        <f t="shared" si="7"/>
        <v>1.9909029047936266</v>
      </c>
      <c r="N63">
        <f t="shared" si="8"/>
        <v>-0.13457872518177913</v>
      </c>
      <c r="P63">
        <f t="shared" si="9"/>
        <v>1.9954462682786658</v>
      </c>
      <c r="Q63">
        <f t="shared" si="10"/>
        <v>6.0008007591209234</v>
      </c>
    </row>
    <row r="64" spans="1:17" x14ac:dyDescent="0.2">
      <c r="A64">
        <v>47.42747411323311</v>
      </c>
      <c r="B64" s="1">
        <f>APF_B!N64-APF_A!N64</f>
        <v>-7.8510003363421674</v>
      </c>
      <c r="C64">
        <f t="shared" si="0"/>
        <v>-2.1808334267617132E-2</v>
      </c>
      <c r="D64">
        <f t="shared" si="1"/>
        <v>-2.1808334267617132E-2</v>
      </c>
      <c r="E64">
        <f t="shared" si="2"/>
        <v>-7.8510003363421674</v>
      </c>
      <c r="F64">
        <f t="shared" si="3"/>
        <v>-7.8510003363421674</v>
      </c>
      <c r="H64">
        <f t="shared" si="4"/>
        <v>-0.13702580544435305</v>
      </c>
      <c r="J64">
        <f t="shared" si="5"/>
        <v>0.99062664433304581</v>
      </c>
      <c r="K64">
        <f t="shared" si="6"/>
        <v>-0.13659740677424731</v>
      </c>
      <c r="M64">
        <f t="shared" si="7"/>
        <v>1.9906266443330458</v>
      </c>
      <c r="N64">
        <f t="shared" si="8"/>
        <v>-0.13659740677424731</v>
      </c>
      <c r="P64">
        <f t="shared" si="9"/>
        <v>1.9953078180235979</v>
      </c>
      <c r="Q64">
        <f t="shared" si="10"/>
        <v>6.0001980842327409</v>
      </c>
    </row>
    <row r="65" spans="1:17" x14ac:dyDescent="0.2">
      <c r="A65">
        <v>48.114945218679011</v>
      </c>
      <c r="B65" s="1">
        <f>APF_B!N65-APF_A!N65</f>
        <v>-7.9696383849513381</v>
      </c>
      <c r="C65">
        <f t="shared" si="0"/>
        <v>-2.2137884402642607E-2</v>
      </c>
      <c r="D65">
        <f t="shared" si="1"/>
        <v>-2.2137884402642607E-2</v>
      </c>
      <c r="E65">
        <f t="shared" si="2"/>
        <v>-7.9696383849513381</v>
      </c>
      <c r="F65">
        <f t="shared" si="3"/>
        <v>-7.9696383849513381</v>
      </c>
      <c r="H65">
        <f t="shared" si="4"/>
        <v>-0.13909643001072416</v>
      </c>
      <c r="J65">
        <f t="shared" si="5"/>
        <v>0.9903416789407673</v>
      </c>
      <c r="K65">
        <f t="shared" si="6"/>
        <v>-0.13864832834470903</v>
      </c>
      <c r="M65">
        <f t="shared" si="7"/>
        <v>1.9903416789407673</v>
      </c>
      <c r="N65">
        <f t="shared" si="8"/>
        <v>-0.13864832834470903</v>
      </c>
      <c r="P65">
        <f t="shared" si="9"/>
        <v>1.9951649951524146</v>
      </c>
      <c r="Q65">
        <f t="shared" si="10"/>
        <v>5.9995763314954083</v>
      </c>
    </row>
    <row r="66" spans="1:17" x14ac:dyDescent="0.2">
      <c r="A66">
        <v>48.812381360839609</v>
      </c>
      <c r="B66" s="1">
        <f>APF_B!N66-APF_A!N66</f>
        <v>-8.0902111766301346</v>
      </c>
      <c r="C66">
        <f t="shared" si="0"/>
        <v>-2.2472808823972595E-2</v>
      </c>
      <c r="D66">
        <f t="shared" si="1"/>
        <v>-2.2472808823972595E-2</v>
      </c>
      <c r="E66">
        <f t="shared" si="2"/>
        <v>-8.0902111766301346</v>
      </c>
      <c r="F66">
        <f t="shared" si="3"/>
        <v>-8.0902111766301346</v>
      </c>
      <c r="H66">
        <f t="shared" si="4"/>
        <v>-0.14120082221384037</v>
      </c>
      <c r="J66">
        <f t="shared" si="5"/>
        <v>0.99004771584828566</v>
      </c>
      <c r="K66">
        <f t="shared" si="6"/>
        <v>-0.14073208711446114</v>
      </c>
      <c r="M66">
        <f t="shared" si="7"/>
        <v>1.9900477158482857</v>
      </c>
      <c r="N66">
        <f t="shared" si="8"/>
        <v>-0.14073208711446114</v>
      </c>
      <c r="P66">
        <f t="shared" si="9"/>
        <v>1.9950176519761853</v>
      </c>
      <c r="Q66">
        <f t="shared" si="10"/>
        <v>5.9989348538080893</v>
      </c>
    </row>
    <row r="67" spans="1:17" x14ac:dyDescent="0.2">
      <c r="A67">
        <v>49.519926984995479</v>
      </c>
      <c r="B67" s="1">
        <f>APF_B!N67-APF_A!N67</f>
        <v>-8.2127563679081277</v>
      </c>
      <c r="C67">
        <f t="shared" si="0"/>
        <v>-2.2813212133078131E-2</v>
      </c>
      <c r="D67">
        <f t="shared" si="1"/>
        <v>-2.2813212133078131E-2</v>
      </c>
      <c r="E67">
        <f t="shared" si="2"/>
        <v>-8.2127563679081277</v>
      </c>
      <c r="F67">
        <f t="shared" si="3"/>
        <v>-8.2127563679081277</v>
      </c>
      <c r="H67">
        <f t="shared" si="4"/>
        <v>-0.1433396392841276</v>
      </c>
      <c r="J67">
        <f t="shared" si="5"/>
        <v>0.98974445138270395</v>
      </c>
      <c r="K67">
        <f t="shared" si="6"/>
        <v>-0.1428492945630124</v>
      </c>
      <c r="M67">
        <f t="shared" si="7"/>
        <v>1.9897444513827041</v>
      </c>
      <c r="N67">
        <f t="shared" si="8"/>
        <v>-0.1428492945630124</v>
      </c>
      <c r="P67">
        <f t="shared" si="9"/>
        <v>1.9948656352660468</v>
      </c>
      <c r="Q67">
        <f t="shared" si="10"/>
        <v>5.9982729796263223</v>
      </c>
    </row>
    <row r="68" spans="1:17" x14ac:dyDescent="0.2">
      <c r="A68">
        <v>50.237728630191612</v>
      </c>
      <c r="B68" s="1">
        <f>APF_B!N68-APF_A!N68</f>
        <v>-8.3373125941853914</v>
      </c>
      <c r="C68">
        <f t="shared" si="0"/>
        <v>-2.3159201650514976E-2</v>
      </c>
      <c r="D68">
        <f t="shared" si="1"/>
        <v>-2.3159201650514976E-2</v>
      </c>
      <c r="E68">
        <f t="shared" si="2"/>
        <v>-8.3373125941853914</v>
      </c>
      <c r="F68">
        <f t="shared" si="3"/>
        <v>-8.3373125941853914</v>
      </c>
      <c r="H68">
        <f t="shared" si="4"/>
        <v>-0.14551355553652492</v>
      </c>
      <c r="J68">
        <f t="shared" si="5"/>
        <v>0.98943157050260355</v>
      </c>
      <c r="K68">
        <f t="shared" si="6"/>
        <v>-0.14500057687040913</v>
      </c>
      <c r="M68">
        <f t="shared" si="7"/>
        <v>1.9894315705026036</v>
      </c>
      <c r="N68">
        <f t="shared" si="8"/>
        <v>-0.14500057687040913</v>
      </c>
      <c r="P68">
        <f t="shared" si="9"/>
        <v>1.9947087860149428</v>
      </c>
      <c r="Q68">
        <f t="shared" si="10"/>
        <v>5.9975900119000727</v>
      </c>
    </row>
    <row r="69" spans="1:17" x14ac:dyDescent="0.2">
      <c r="A69">
        <v>50.965934959586939</v>
      </c>
      <c r="B69" s="1">
        <f>APF_B!N69-APF_A!N69</f>
        <v>-8.463919503667853</v>
      </c>
      <c r="C69">
        <f t="shared" ref="C69:C132" si="12">B69/360</f>
        <v>-2.3510887510188479E-2</v>
      </c>
      <c r="D69">
        <f t="shared" ref="D69:D132" si="13">C69-ROUNDDOWN(C69,0)</f>
        <v>-2.3510887510188479E-2</v>
      </c>
      <c r="E69">
        <f t="shared" ref="E69:E132" si="14">D69*360</f>
        <v>-8.463919503667853</v>
      </c>
      <c r="F69">
        <f t="shared" ref="F69:F132" si="15">IF(E69&lt;-180,E69+360,IF(E69&gt;180,E69-360,E69))</f>
        <v>-8.463919503667853</v>
      </c>
      <c r="H69">
        <f t="shared" ref="H69:H132" si="16">RADIANS(B69)</f>
        <v>-0.1477232629627683</v>
      </c>
      <c r="J69">
        <f t="shared" ref="J69:J132" si="17">$V$16*COS(H69)</f>
        <v>0.98910874631116086</v>
      </c>
      <c r="K69">
        <f t="shared" ref="K69:K132" si="18">$V$16*SIN(H69)</f>
        <v>-0.14718657537548591</v>
      </c>
      <c r="M69">
        <f t="shared" ref="M69:M132" si="19">$V$14+J69</f>
        <v>1.9891087463111607</v>
      </c>
      <c r="N69">
        <f t="shared" ref="N69:N132" si="20">K69</f>
        <v>-0.14718657537548591</v>
      </c>
      <c r="P69">
        <f t="shared" ref="P69:P132" si="21">SQRT(M69^2+N69^2)</f>
        <v>1.9945469391875241</v>
      </c>
      <c r="Q69">
        <f t="shared" ref="Q69:Q132" si="22">IFERROR(20*LOG(P69),-320)</f>
        <v>5.9968852269583008</v>
      </c>
    </row>
    <row r="70" spans="1:17" x14ac:dyDescent="0.2">
      <c r="A70">
        <v>51.704696791243812</v>
      </c>
      <c r="B70" s="1">
        <f>APF_B!N70-APF_A!N70</f>
        <v>-8.592617792703436</v>
      </c>
      <c r="C70">
        <f t="shared" si="12"/>
        <v>-2.3868382757509545E-2</v>
      </c>
      <c r="D70">
        <f t="shared" si="13"/>
        <v>-2.3868382757509545E-2</v>
      </c>
      <c r="E70">
        <f t="shared" si="14"/>
        <v>-8.592617792703436</v>
      </c>
      <c r="F70">
        <f t="shared" si="15"/>
        <v>-8.592617792703436</v>
      </c>
      <c r="H70">
        <f t="shared" si="16"/>
        <v>-0.14996947184812254</v>
      </c>
      <c r="J70">
        <f t="shared" si="17"/>
        <v>0.98877563954529446</v>
      </c>
      <c r="K70">
        <f t="shared" si="18"/>
        <v>-0.14940794705032887</v>
      </c>
      <c r="M70">
        <f t="shared" si="19"/>
        <v>1.9887756395452945</v>
      </c>
      <c r="N70">
        <f t="shared" si="20"/>
        <v>-0.14940794705032887</v>
      </c>
      <c r="P70">
        <f t="shared" si="21"/>
        <v>1.9943799234575614</v>
      </c>
      <c r="Q70">
        <f t="shared" si="22"/>
        <v>5.9961578733370988</v>
      </c>
    </row>
    <row r="71" spans="1:17" x14ac:dyDescent="0.2">
      <c r="A71">
        <v>52.454167129363817</v>
      </c>
      <c r="B71" s="1">
        <f>APF_B!N71-APF_A!N71</f>
        <v>-8.7234492425950521</v>
      </c>
      <c r="C71">
        <f t="shared" si="12"/>
        <v>-2.4231803451652923E-2</v>
      </c>
      <c r="D71">
        <f t="shared" si="13"/>
        <v>-2.4231803451652923E-2</v>
      </c>
      <c r="E71">
        <f t="shared" si="14"/>
        <v>-8.7234492425950521</v>
      </c>
      <c r="F71">
        <f t="shared" si="15"/>
        <v>-8.7234492425950521</v>
      </c>
      <c r="H71">
        <f t="shared" si="16"/>
        <v>-0.15225291141388922</v>
      </c>
      <c r="J71">
        <f t="shared" si="17"/>
        <v>0.9884318980394794</v>
      </c>
      <c r="K71">
        <f t="shared" si="18"/>
        <v>-0.15166536499172173</v>
      </c>
      <c r="M71">
        <f t="shared" si="19"/>
        <v>1.9884318980394795</v>
      </c>
      <c r="N71">
        <f t="shared" si="20"/>
        <v>-0.15166536499172173</v>
      </c>
      <c r="P71">
        <f t="shared" si="21"/>
        <v>1.9942075609321512</v>
      </c>
      <c r="Q71">
        <f t="shared" si="22"/>
        <v>5.9954071705480843</v>
      </c>
    </row>
    <row r="72" spans="1:17" x14ac:dyDescent="0.2">
      <c r="A72">
        <v>53.214501195976197</v>
      </c>
      <c r="B72" s="1">
        <f>APF_B!N72-APF_A!N72</f>
        <v>-8.8564567579447271</v>
      </c>
      <c r="C72">
        <f t="shared" si="12"/>
        <v>-2.4601268772068686E-2</v>
      </c>
      <c r="D72">
        <f t="shared" si="13"/>
        <v>-2.4601268772068686E-2</v>
      </c>
      <c r="E72">
        <f t="shared" si="14"/>
        <v>-8.8564567579447271</v>
      </c>
      <c r="F72">
        <f t="shared" si="15"/>
        <v>-8.8564567579447271</v>
      </c>
      <c r="H72">
        <f t="shared" si="16"/>
        <v>-0.15457433048663796</v>
      </c>
      <c r="J72">
        <f t="shared" si="17"/>
        <v>0.98807715616284997</v>
      </c>
      <c r="K72">
        <f t="shared" si="18"/>
        <v>-0.15395951892992848</v>
      </c>
      <c r="M72">
        <f t="shared" si="19"/>
        <v>1.9880771561628499</v>
      </c>
      <c r="N72">
        <f t="shared" si="20"/>
        <v>-0.15395951892992848</v>
      </c>
      <c r="P72">
        <f t="shared" si="21"/>
        <v>1.9940296668619801</v>
      </c>
      <c r="Q72">
        <f t="shared" si="22"/>
        <v>5.994632307783637</v>
      </c>
    </row>
    <row r="73" spans="1:17" x14ac:dyDescent="0.2">
      <c r="A73">
        <v>53.985856463085881</v>
      </c>
      <c r="B73" s="1">
        <f>APF_B!N73-APF_A!N73</f>
        <v>-8.9916844066123645</v>
      </c>
      <c r="C73">
        <f t="shared" si="12"/>
        <v>-2.4976901129478792E-2</v>
      </c>
      <c r="D73">
        <f t="shared" si="13"/>
        <v>-2.4976901129478792E-2</v>
      </c>
      <c r="E73">
        <f t="shared" si="14"/>
        <v>-8.9916844066123645</v>
      </c>
      <c r="F73">
        <f t="shared" si="15"/>
        <v>-8.9916844066123645</v>
      </c>
      <c r="H73">
        <f t="shared" si="16"/>
        <v>-0.15693449819561836</v>
      </c>
      <c r="J73">
        <f t="shared" si="17"/>
        <v>0.98771103422805862</v>
      </c>
      <c r="K73">
        <f t="shared" si="18"/>
        <v>-0.1562911157556269</v>
      </c>
      <c r="M73">
        <f t="shared" si="19"/>
        <v>1.9877110342280586</v>
      </c>
      <c r="N73">
        <f t="shared" si="20"/>
        <v>-0.1562911157556269</v>
      </c>
      <c r="P73">
        <f t="shared" si="21"/>
        <v>1.993846049336838</v>
      </c>
      <c r="Q73">
        <f t="shared" si="22"/>
        <v>5.9938324425553171</v>
      </c>
    </row>
    <row r="74" spans="1:17" x14ac:dyDescent="0.2">
      <c r="A74">
        <v>54.768392685287225</v>
      </c>
      <c r="B74" s="1">
        <f>APF_B!N74-APF_A!N74</f>
        <v>-9.1291774613455345</v>
      </c>
      <c r="C74">
        <f t="shared" si="12"/>
        <v>-2.5358826281515374E-2</v>
      </c>
      <c r="D74">
        <f t="shared" si="13"/>
        <v>-2.5358826281515374E-2</v>
      </c>
      <c r="E74">
        <f t="shared" si="14"/>
        <v>-9.1291774613455345</v>
      </c>
      <c r="F74">
        <f t="shared" si="15"/>
        <v>-9.1291774613455345</v>
      </c>
      <c r="H74">
        <f t="shared" si="16"/>
        <v>-0.15933420469933693</v>
      </c>
      <c r="J74">
        <f t="shared" si="17"/>
        <v>0.98733313787034738</v>
      </c>
      <c r="K74">
        <f t="shared" si="18"/>
        <v>-0.15866088006529369</v>
      </c>
      <c r="M74">
        <f t="shared" si="19"/>
        <v>1.9873331378703474</v>
      </c>
      <c r="N74">
        <f t="shared" si="20"/>
        <v>-0.15866088006529369</v>
      </c>
      <c r="P74">
        <f t="shared" si="21"/>
        <v>1.9936565089655476</v>
      </c>
      <c r="Q74">
        <f t="shared" si="22"/>
        <v>5.9930066992615361</v>
      </c>
    </row>
    <row r="75" spans="1:17" x14ac:dyDescent="0.2">
      <c r="A75">
        <v>55.562271932850706</v>
      </c>
      <c r="B75" s="1">
        <f>APF_B!N75-APF_A!N75</f>
        <v>-9.2689824431774923</v>
      </c>
      <c r="C75">
        <f t="shared" si="12"/>
        <v>-2.5747173453270811E-2</v>
      </c>
      <c r="D75">
        <f t="shared" si="13"/>
        <v>-2.5747173453270811E-2</v>
      </c>
      <c r="E75">
        <f t="shared" si="14"/>
        <v>-9.2689824431774923</v>
      </c>
      <c r="F75">
        <f t="shared" si="15"/>
        <v>-9.2689824431774923</v>
      </c>
      <c r="H75">
        <f t="shared" si="16"/>
        <v>-0.16177426194299546</v>
      </c>
      <c r="J75">
        <f t="shared" si="17"/>
        <v>0.98694305739509114</v>
      </c>
      <c r="K75">
        <f t="shared" si="18"/>
        <v>-0.16106955472599371</v>
      </c>
      <c r="M75">
        <f t="shared" si="19"/>
        <v>1.986943057395091</v>
      </c>
      <c r="N75">
        <f t="shared" si="20"/>
        <v>-0.16106955472599371</v>
      </c>
      <c r="P75">
        <f t="shared" si="21"/>
        <v>1.9934608385393935</v>
      </c>
      <c r="Q75">
        <f t="shared" si="22"/>
        <v>5.9921541676803249</v>
      </c>
    </row>
    <row r="76" spans="1:17" x14ac:dyDescent="0.2">
      <c r="A76">
        <v>56.367658625289081</v>
      </c>
      <c r="B76" s="1">
        <f>APF_B!N76-APF_A!N76</f>
        <v>-9.4111471666511761</v>
      </c>
      <c r="C76">
        <f t="shared" si="12"/>
        <v>-2.6142075462919932E-2</v>
      </c>
      <c r="D76">
        <f t="shared" si="13"/>
        <v>-2.6142075462919932E-2</v>
      </c>
      <c r="E76">
        <f t="shared" si="14"/>
        <v>-9.4111471666511761</v>
      </c>
      <c r="F76">
        <f t="shared" si="15"/>
        <v>-9.4111471666511761</v>
      </c>
      <c r="H76">
        <f t="shared" si="16"/>
        <v>-0.16425550444779852</v>
      </c>
      <c r="J76">
        <f t="shared" si="17"/>
        <v>0.98654036709208504</v>
      </c>
      <c r="K76">
        <f t="shared" si="18"/>
        <v>-0.16351790145979178</v>
      </c>
      <c r="M76">
        <f t="shared" si="19"/>
        <v>1.9865403670920849</v>
      </c>
      <c r="N76">
        <f t="shared" si="20"/>
        <v>-0.16351790145979178</v>
      </c>
      <c r="P76">
        <f t="shared" si="21"/>
        <v>1.9932588226781212</v>
      </c>
      <c r="Q76">
        <f t="shared" si="22"/>
        <v>5.9912739013828364</v>
      </c>
    </row>
    <row r="77" spans="1:17" x14ac:dyDescent="0.2">
      <c r="A77">
        <v>57.184719565410134</v>
      </c>
      <c r="B77" s="1">
        <f>APF_B!N77-APF_A!N77</f>
        <v>-9.5557207869732679</v>
      </c>
      <c r="C77">
        <f t="shared" si="12"/>
        <v>-2.6543668852703522E-2</v>
      </c>
      <c r="D77">
        <f t="shared" si="13"/>
        <v>-2.6543668852703522E-2</v>
      </c>
      <c r="E77">
        <f t="shared" si="14"/>
        <v>-9.5557207869732679</v>
      </c>
      <c r="F77">
        <f t="shared" si="15"/>
        <v>-9.5557207869732679</v>
      </c>
      <c r="H77">
        <f t="shared" si="16"/>
        <v>-0.1667787901339472</v>
      </c>
      <c r="J77">
        <f t="shared" si="17"/>
        <v>0.98612462451462346</v>
      </c>
      <c r="K77">
        <f t="shared" si="18"/>
        <v>-0.16600670144874555</v>
      </c>
      <c r="M77">
        <f t="shared" si="19"/>
        <v>1.9861246245146233</v>
      </c>
      <c r="N77">
        <f t="shared" si="20"/>
        <v>-0.16600670144874555</v>
      </c>
      <c r="P77">
        <f t="shared" si="21"/>
        <v>1.9930502374574623</v>
      </c>
      <c r="Q77">
        <f t="shared" si="22"/>
        <v>5.9903649160627834</v>
      </c>
    </row>
    <row r="78" spans="1:17" x14ac:dyDescent="0.2">
      <c r="A78">
        <v>58.013623973863091</v>
      </c>
      <c r="B78" s="1">
        <f>APF_B!N78-APF_A!N78</f>
        <v>-9.7027538491732912</v>
      </c>
      <c r="C78">
        <f t="shared" si="12"/>
        <v>-2.6952094025481363E-2</v>
      </c>
      <c r="D78">
        <f t="shared" si="13"/>
        <v>-2.6952094025481363E-2</v>
      </c>
      <c r="E78">
        <f t="shared" si="14"/>
        <v>-9.7027538491732912</v>
      </c>
      <c r="F78">
        <f t="shared" si="15"/>
        <v>-9.7027538491732912</v>
      </c>
      <c r="H78">
        <f t="shared" si="16"/>
        <v>-0.16934500117862722</v>
      </c>
      <c r="J78">
        <f t="shared" si="17"/>
        <v>0.98569536972138916</v>
      </c>
      <c r="K78">
        <f t="shared" si="18"/>
        <v>-0.16853675596087037</v>
      </c>
      <c r="M78">
        <f t="shared" si="19"/>
        <v>1.9856953697213893</v>
      </c>
      <c r="N78">
        <f t="shared" si="20"/>
        <v>-0.16853675596087037</v>
      </c>
      <c r="P78">
        <f t="shared" si="21"/>
        <v>1.9928348500171256</v>
      </c>
      <c r="Q78">
        <f t="shared" si="22"/>
        <v>5.9894261877768677</v>
      </c>
    </row>
    <row r="79" spans="1:17" x14ac:dyDescent="0.2">
      <c r="A79">
        <v>58.854543524185644</v>
      </c>
      <c r="B79" s="1">
        <f>APF_B!N79-APF_A!N79</f>
        <v>-9.8522983393662571</v>
      </c>
      <c r="C79">
        <f t="shared" si="12"/>
        <v>-2.7367495387128491E-2</v>
      </c>
      <c r="D79">
        <f t="shared" si="13"/>
        <v>-2.7367495387128491E-2</v>
      </c>
      <c r="E79">
        <f t="shared" si="14"/>
        <v>-9.8522983393662571</v>
      </c>
      <c r="F79">
        <f t="shared" si="15"/>
        <v>-9.8522983393662571</v>
      </c>
      <c r="H79">
        <f t="shared" si="16"/>
        <v>-0.17195504491071084</v>
      </c>
      <c r="J79">
        <f t="shared" si="17"/>
        <v>0.98525212447899457</v>
      </c>
      <c r="K79">
        <f t="shared" si="18"/>
        <v>-0.17110888699780577</v>
      </c>
      <c r="M79">
        <f t="shared" si="19"/>
        <v>1.9852521244789947</v>
      </c>
      <c r="N79">
        <f t="shared" si="20"/>
        <v>-0.17110888699780577</v>
      </c>
      <c r="P79">
        <f t="shared" si="21"/>
        <v>1.9926124181480929</v>
      </c>
      <c r="Q79">
        <f t="shared" si="22"/>
        <v>5.9884566510908126</v>
      </c>
    </row>
    <row r="80" spans="1:17" x14ac:dyDescent="0.2">
      <c r="A80">
        <v>59.707652378359199</v>
      </c>
      <c r="B80" s="1">
        <f>APF_B!N80-APF_A!N80</f>
        <v>-10.004407738209977</v>
      </c>
      <c r="C80">
        <f t="shared" si="12"/>
        <v>-2.7790021495027715E-2</v>
      </c>
      <c r="D80">
        <f t="shared" si="13"/>
        <v>-2.7790021495027715E-2</v>
      </c>
      <c r="E80">
        <f t="shared" si="14"/>
        <v>-10.004407738209977</v>
      </c>
      <c r="F80">
        <f t="shared" si="15"/>
        <v>-10.004407738209977</v>
      </c>
      <c r="H80">
        <f t="shared" si="16"/>
        <v>-0.174609854743763</v>
      </c>
      <c r="J80">
        <f t="shared" si="17"/>
        <v>0.98479439142291725</v>
      </c>
      <c r="K80">
        <f t="shared" si="18"/>
        <v>-0.17372393796470914</v>
      </c>
      <c r="M80">
        <f t="shared" si="19"/>
        <v>1.9847943914229171</v>
      </c>
      <c r="N80">
        <f t="shared" si="20"/>
        <v>-0.17372393796470914</v>
      </c>
      <c r="P80">
        <f t="shared" si="21"/>
        <v>1.9923826898580088</v>
      </c>
      <c r="Q80">
        <f t="shared" si="22"/>
        <v>5.987455197125354</v>
      </c>
    </row>
    <row r="81" spans="1:17" x14ac:dyDescent="0.2">
      <c r="A81">
        <v>60.573127222879279</v>
      </c>
      <c r="B81" s="1">
        <f>APF_B!N81-APF_A!N81</f>
        <v>-10.159137076663171</v>
      </c>
      <c r="C81">
        <f t="shared" si="12"/>
        <v>-2.8219825212953253E-2</v>
      </c>
      <c r="D81">
        <f t="shared" si="13"/>
        <v>-2.8219825212953253E-2</v>
      </c>
      <c r="E81">
        <f t="shared" si="14"/>
        <v>-10.159137076663171</v>
      </c>
      <c r="F81">
        <f t="shared" si="15"/>
        <v>-10.159137076663171</v>
      </c>
      <c r="H81">
        <f t="shared" si="16"/>
        <v>-0.17731039114920391</v>
      </c>
      <c r="J81">
        <f t="shared" si="17"/>
        <v>0.98432165317439935</v>
      </c>
      <c r="K81">
        <f t="shared" si="18"/>
        <v>-0.17638277436308075</v>
      </c>
      <c r="M81">
        <f t="shared" si="19"/>
        <v>1.9843216531743995</v>
      </c>
      <c r="N81">
        <f t="shared" si="20"/>
        <v>-0.17638277436308075</v>
      </c>
      <c r="P81">
        <f t="shared" si="21"/>
        <v>1.9921454029133514</v>
      </c>
      <c r="Q81">
        <f t="shared" si="22"/>
        <v>5.9864206714960719</v>
      </c>
    </row>
    <row r="82" spans="1:17" x14ac:dyDescent="0.2">
      <c r="A82">
        <v>61.451147305348933</v>
      </c>
      <c r="B82" s="1">
        <f>APF_B!N82-APF_A!N82</f>
        <v>-10.316542994148961</v>
      </c>
      <c r="C82">
        <f t="shared" si="12"/>
        <v>-2.8657063872636002E-2</v>
      </c>
      <c r="D82">
        <f t="shared" si="13"/>
        <v>-2.8657063872636002E-2</v>
      </c>
      <c r="E82">
        <f t="shared" si="14"/>
        <v>-10.316542994148961</v>
      </c>
      <c r="F82">
        <f t="shared" si="15"/>
        <v>-10.316542994148961</v>
      </c>
      <c r="H82">
        <f t="shared" si="16"/>
        <v>-0.18005764267145347</v>
      </c>
      <c r="J82">
        <f t="shared" si="17"/>
        <v>0.983833371410748</v>
      </c>
      <c r="K82">
        <f t="shared" si="18"/>
        <v>-0.17908628450710895</v>
      </c>
      <c r="M82">
        <f t="shared" si="19"/>
        <v>1.9838333714107481</v>
      </c>
      <c r="N82">
        <f t="shared" si="20"/>
        <v>-0.17908628450710895</v>
      </c>
      <c r="P82">
        <f t="shared" si="21"/>
        <v>1.9919002843569997</v>
      </c>
      <c r="Q82">
        <f t="shared" si="22"/>
        <v>5.9853518721405816</v>
      </c>
    </row>
    <row r="83" spans="1:17" x14ac:dyDescent="0.2">
      <c r="A83">
        <v>62.341894471602529</v>
      </c>
      <c r="B83" s="1">
        <f>APF_B!N83-APF_A!N83</f>
        <v>-10.476683799234138</v>
      </c>
      <c r="C83">
        <f t="shared" si="12"/>
        <v>-2.9101899442317052E-2</v>
      </c>
      <c r="D83">
        <f t="shared" si="13"/>
        <v>-2.9101899442317052E-2</v>
      </c>
      <c r="E83">
        <f t="shared" si="14"/>
        <v>-10.476683799234138</v>
      </c>
      <c r="F83">
        <f t="shared" si="15"/>
        <v>-10.476683799234138</v>
      </c>
      <c r="H83">
        <f t="shared" si="16"/>
        <v>-0.18285262698698429</v>
      </c>
      <c r="J83">
        <f t="shared" si="17"/>
        <v>0.98332898588631013</v>
      </c>
      <c r="K83">
        <f t="shared" si="18"/>
        <v>-0.18183538026413013</v>
      </c>
      <c r="M83">
        <f t="shared" si="19"/>
        <v>1.9833289858863101</v>
      </c>
      <c r="N83">
        <f t="shared" si="20"/>
        <v>-0.18183538026413013</v>
      </c>
      <c r="P83">
        <f t="shared" si="21"/>
        <v>1.9916470499997283</v>
      </c>
      <c r="Q83">
        <f t="shared" si="22"/>
        <v>5.9842475470262197</v>
      </c>
    </row>
    <row r="84" spans="1:17" x14ac:dyDescent="0.2">
      <c r="A84">
        <v>63.245553203367592</v>
      </c>
      <c r="B84" s="1">
        <f>APF_B!N84-APF_A!N84</f>
        <v>-10.63961953293682</v>
      </c>
      <c r="C84">
        <f t="shared" si="12"/>
        <v>-2.9554498702602277E-2</v>
      </c>
      <c r="D84">
        <f t="shared" si="13"/>
        <v>-2.9554498702602277E-2</v>
      </c>
      <c r="E84">
        <f t="shared" si="14"/>
        <v>-10.63961953293682</v>
      </c>
      <c r="F84">
        <f t="shared" si="15"/>
        <v>-10.63961953293682</v>
      </c>
      <c r="H84">
        <f t="shared" si="16"/>
        <v>-0.18569639200924878</v>
      </c>
      <c r="J84">
        <f t="shared" si="17"/>
        <v>0.9828079134012353</v>
      </c>
      <c r="K84">
        <f t="shared" si="18"/>
        <v>-0.18463099781973227</v>
      </c>
      <c r="M84">
        <f t="shared" si="19"/>
        <v>1.9828079134012353</v>
      </c>
      <c r="N84">
        <f t="shared" si="20"/>
        <v>-0.18463099781973227</v>
      </c>
      <c r="P84">
        <f t="shared" si="21"/>
        <v>1.9913854038840575</v>
      </c>
      <c r="Q84">
        <f t="shared" si="22"/>
        <v>5.9831063917308382</v>
      </c>
    </row>
    <row r="85" spans="1:17" x14ac:dyDescent="0.2">
      <c r="A85">
        <v>64.162310656472727</v>
      </c>
      <c r="B85" s="1">
        <f>APF_B!N85-APF_A!N85</f>
        <v>-10.805412034787082</v>
      </c>
      <c r="C85">
        <f t="shared" si="12"/>
        <v>-3.0015033429964116E-2</v>
      </c>
      <c r="D85">
        <f t="shared" si="13"/>
        <v>-3.0015033429964116E-2</v>
      </c>
      <c r="E85">
        <f t="shared" si="14"/>
        <v>-10.805412034787082</v>
      </c>
      <c r="F85">
        <f t="shared" si="15"/>
        <v>-10.805412034787082</v>
      </c>
      <c r="H85">
        <f t="shared" si="16"/>
        <v>-0.18859001704165465</v>
      </c>
      <c r="J85">
        <f t="shared" si="17"/>
        <v>0.98226954671493472</v>
      </c>
      <c r="K85">
        <f t="shared" si="18"/>
        <v>-0.18747409846812596</v>
      </c>
      <c r="M85">
        <f t="shared" si="19"/>
        <v>1.9822695467149347</v>
      </c>
      <c r="N85">
        <f t="shared" si="20"/>
        <v>-0.18747409846812596</v>
      </c>
      <c r="P85">
        <f t="shared" si="21"/>
        <v>1.9911150377187825</v>
      </c>
      <c r="Q85">
        <f t="shared" si="22"/>
        <v>5.9819270468888286</v>
      </c>
    </row>
    <row r="86" spans="1:17" x14ac:dyDescent="0.2">
      <c r="A86">
        <v>65.092356699609169</v>
      </c>
      <c r="B86" s="1">
        <f>APF_B!N86-APF_A!N86</f>
        <v>-10.974125011773594</v>
      </c>
      <c r="C86">
        <f t="shared" si="12"/>
        <v>-3.0483680588259985E-2</v>
      </c>
      <c r="D86">
        <f t="shared" si="13"/>
        <v>-3.0483680588259985E-2</v>
      </c>
      <c r="E86">
        <f t="shared" si="14"/>
        <v>-10.974125011773594</v>
      </c>
      <c r="F86">
        <f t="shared" si="15"/>
        <v>-10.974125011773594</v>
      </c>
      <c r="H86">
        <f t="shared" si="16"/>
        <v>-0.19153461398091071</v>
      </c>
      <c r="J86">
        <f t="shared" si="17"/>
        <v>0.98171325340094384</v>
      </c>
      <c r="K86">
        <f t="shared" si="18"/>
        <v>-0.19036566942842956</v>
      </c>
      <c r="M86">
        <f t="shared" si="19"/>
        <v>1.9817132534009438</v>
      </c>
      <c r="N86">
        <f t="shared" si="20"/>
        <v>-0.19036566942842956</v>
      </c>
      <c r="P86">
        <f t="shared" si="21"/>
        <v>1.9908356302823917</v>
      </c>
      <c r="Q86">
        <f t="shared" si="22"/>
        <v>5.9807080954939593</v>
      </c>
    </row>
    <row r="87" spans="1:17" x14ac:dyDescent="0.2">
      <c r="A87">
        <v>66.035883953654405</v>
      </c>
      <c r="B87" s="1">
        <f>APF_B!N87-APF_A!N87</f>
        <v>-11.145824110292722</v>
      </c>
      <c r="C87">
        <f t="shared" si="12"/>
        <v>-3.0960622528590893E-2</v>
      </c>
      <c r="D87">
        <f t="shared" si="13"/>
        <v>-3.0960622528590893E-2</v>
      </c>
      <c r="E87">
        <f t="shared" si="14"/>
        <v>-11.145824110292722</v>
      </c>
      <c r="F87">
        <f t="shared" si="15"/>
        <v>-11.145824110292722</v>
      </c>
      <c r="H87">
        <f t="shared" si="16"/>
        <v>-0.19453132857277561</v>
      </c>
      <c r="J87">
        <f t="shared" si="17"/>
        <v>0.98113837463975773</v>
      </c>
      <c r="K87">
        <f t="shared" si="18"/>
        <v>-0.19330672468710036</v>
      </c>
      <c r="M87">
        <f t="shared" si="19"/>
        <v>1.9811383746397577</v>
      </c>
      <c r="N87">
        <f t="shared" si="20"/>
        <v>-0.19330672468710036</v>
      </c>
      <c r="P87">
        <f t="shared" si="21"/>
        <v>1.9905468467934926</v>
      </c>
      <c r="Q87">
        <f t="shared" si="22"/>
        <v>5.9794480600501343</v>
      </c>
    </row>
    <row r="88" spans="1:17" x14ac:dyDescent="0.2">
      <c r="A88">
        <v>66.993087831565546</v>
      </c>
      <c r="B88" s="1">
        <f>APF_B!N88-APF_A!N88</f>
        <v>-11.320576991253859</v>
      </c>
      <c r="C88">
        <f t="shared" si="12"/>
        <v>-3.1446047197927388E-2</v>
      </c>
      <c r="D88">
        <f t="shared" si="13"/>
        <v>-3.1446047197927388E-2</v>
      </c>
      <c r="E88">
        <f t="shared" si="14"/>
        <v>-11.32057699125386</v>
      </c>
      <c r="F88">
        <f t="shared" si="15"/>
        <v>-11.32057699125386</v>
      </c>
      <c r="H88">
        <f t="shared" si="16"/>
        <v>-0.19758134172289316</v>
      </c>
      <c r="J88">
        <f t="shared" si="17"/>
        <v>0.9805442239458918</v>
      </c>
      <c r="K88">
        <f t="shared" si="18"/>
        <v>-0.1962983058672409</v>
      </c>
      <c r="M88">
        <f t="shared" si="19"/>
        <v>1.9805442239458917</v>
      </c>
      <c r="N88">
        <f t="shared" si="20"/>
        <v>-0.1962983058672409</v>
      </c>
      <c r="P88">
        <f t="shared" si="21"/>
        <v>1.9902483382462057</v>
      </c>
      <c r="Q88">
        <f t="shared" si="22"/>
        <v>5.9781453995604119</v>
      </c>
    </row>
    <row r="89" spans="1:17" x14ac:dyDescent="0.2">
      <c r="A89">
        <v>67.964166578851192</v>
      </c>
      <c r="B89" s="1">
        <f>APF_B!N89-APF_A!N89</f>
        <v>-11.498453408487649</v>
      </c>
      <c r="C89">
        <f t="shared" si="12"/>
        <v>-3.1940148356910135E-2</v>
      </c>
      <c r="D89">
        <f t="shared" si="13"/>
        <v>-3.1940148356910135E-2</v>
      </c>
      <c r="E89">
        <f t="shared" si="14"/>
        <v>-11.498453408487649</v>
      </c>
      <c r="F89">
        <f t="shared" si="15"/>
        <v>-11.498453408487649</v>
      </c>
      <c r="H89">
        <f t="shared" si="16"/>
        <v>-0.20068587086527398</v>
      </c>
      <c r="J89">
        <f t="shared" si="17"/>
        <v>0.97993008582522501</v>
      </c>
      <c r="K89">
        <f t="shared" si="18"/>
        <v>-0.19934148312523217</v>
      </c>
      <c r="M89">
        <f t="shared" si="19"/>
        <v>1.9799300858252251</v>
      </c>
      <c r="N89">
        <f t="shared" si="20"/>
        <v>-0.19934148312523217</v>
      </c>
      <c r="P89">
        <f t="shared" si="21"/>
        <v>1.9899397407083588</v>
      </c>
      <c r="Q89">
        <f t="shared" si="22"/>
        <v>5.9767985063440534</v>
      </c>
    </row>
    <row r="90" spans="1:17" x14ac:dyDescent="0.2">
      <c r="A90">
        <v>68.94932131462987</v>
      </c>
      <c r="B90" s="1">
        <f>APF_B!N90-APF_A!N90</f>
        <v>-11.679525290590675</v>
      </c>
      <c r="C90">
        <f t="shared" si="12"/>
        <v>-3.244312580719632E-2</v>
      </c>
      <c r="D90">
        <f t="shared" si="13"/>
        <v>-3.244312580719632E-2</v>
      </c>
      <c r="E90">
        <f t="shared" si="14"/>
        <v>-11.679525290590675</v>
      </c>
      <c r="F90">
        <f t="shared" si="15"/>
        <v>-11.679525290590675</v>
      </c>
      <c r="H90">
        <f t="shared" si="16"/>
        <v>-0.20384617139075478</v>
      </c>
      <c r="J90">
        <f t="shared" si="17"/>
        <v>0.97929521435850131</v>
      </c>
      <c r="K90">
        <f t="shared" si="18"/>
        <v>-0.20243735607475466</v>
      </c>
      <c r="M90">
        <f t="shared" si="19"/>
        <v>1.9792952143585012</v>
      </c>
      <c r="N90">
        <f t="shared" si="20"/>
        <v>-0.20243735607475466</v>
      </c>
      <c r="P90">
        <f t="shared" si="21"/>
        <v>1.9896206745802081</v>
      </c>
      <c r="Q90">
        <f t="shared" si="22"/>
        <v>5.9754057026707361</v>
      </c>
    </row>
    <row r="91" spans="1:17" x14ac:dyDescent="0.2">
      <c r="A91">
        <v>69.948756073283562</v>
      </c>
      <c r="B91" s="1">
        <f>APF_B!N91-APF_A!N91</f>
        <v>-11.863866826394599</v>
      </c>
      <c r="C91">
        <f t="shared" si="12"/>
        <v>-3.2955185628873888E-2</v>
      </c>
      <c r="D91">
        <f t="shared" si="13"/>
        <v>-3.2955185628873888E-2</v>
      </c>
      <c r="E91">
        <f t="shared" si="14"/>
        <v>-11.863866826394601</v>
      </c>
      <c r="F91">
        <f t="shared" si="15"/>
        <v>-11.863866826394601</v>
      </c>
      <c r="H91">
        <f t="shared" si="16"/>
        <v>-0.20706353813871625</v>
      </c>
      <c r="J91">
        <f t="shared" si="17"/>
        <v>0.97863883170643751</v>
      </c>
      <c r="K91">
        <f t="shared" si="18"/>
        <v>-0.20558705473900599</v>
      </c>
      <c r="M91">
        <f t="shared" si="19"/>
        <v>1.9786388317064376</v>
      </c>
      <c r="N91">
        <f t="shared" si="20"/>
        <v>-0.20558705473900599</v>
      </c>
      <c r="P91">
        <f t="shared" si="21"/>
        <v>1.9892907438111893</v>
      </c>
      <c r="Q91">
        <f t="shared" si="22"/>
        <v>5.9739652372000949</v>
      </c>
    </row>
    <row r="92" spans="1:17" x14ac:dyDescent="0.2">
      <c r="A92">
        <v>70.96267784671511</v>
      </c>
      <c r="B92" s="1">
        <f>APF_B!N92-APF_A!N92</f>
        <v>-12.051554554190034</v>
      </c>
      <c r="C92">
        <f t="shared" si="12"/>
        <v>-3.3476540428305647E-2</v>
      </c>
      <c r="D92">
        <f t="shared" si="13"/>
        <v>-3.3476540428305647E-2</v>
      </c>
      <c r="E92">
        <f t="shared" si="14"/>
        <v>-12.051554554190034</v>
      </c>
      <c r="F92">
        <f t="shared" si="15"/>
        <v>-12.051554554190034</v>
      </c>
      <c r="H92">
        <f t="shared" si="16"/>
        <v>-0.21033930695433348</v>
      </c>
      <c r="J92">
        <f t="shared" si="17"/>
        <v>0.97796012653182562</v>
      </c>
      <c r="K92">
        <f t="shared" si="18"/>
        <v>-0.20879174053073934</v>
      </c>
      <c r="M92">
        <f t="shared" si="19"/>
        <v>1.9779601265318256</v>
      </c>
      <c r="N92">
        <f t="shared" si="20"/>
        <v>-0.20879174053073934</v>
      </c>
      <c r="P92">
        <f t="shared" si="21"/>
        <v>1.9889495350721322</v>
      </c>
      <c r="Q92">
        <f t="shared" si="22"/>
        <v>5.9724752812142832</v>
      </c>
    </row>
    <row r="93" spans="1:17" x14ac:dyDescent="0.2">
      <c r="A93">
        <v>71.991296627217935</v>
      </c>
      <c r="B93" s="1">
        <f>APF_B!N93-APF_A!N93</f>
        <v>-12.242667454920706</v>
      </c>
      <c r="C93">
        <f t="shared" si="12"/>
        <v>-3.4007409597001964E-2</v>
      </c>
      <c r="D93">
        <f t="shared" si="13"/>
        <v>-3.4007409597001964E-2</v>
      </c>
      <c r="E93">
        <f t="shared" si="14"/>
        <v>-12.242667454920706</v>
      </c>
      <c r="F93">
        <f t="shared" si="15"/>
        <v>-12.242667454920706</v>
      </c>
      <c r="H93">
        <f t="shared" si="16"/>
        <v>-0.21367485631512079</v>
      </c>
      <c r="J93">
        <f t="shared" si="17"/>
        <v>0.97725825233344377</v>
      </c>
      <c r="K93">
        <f t="shared" si="18"/>
        <v>-0.21205260726098865</v>
      </c>
      <c r="M93">
        <f t="shared" si="19"/>
        <v>1.9772582523334439</v>
      </c>
      <c r="N93">
        <f t="shared" si="20"/>
        <v>-0.21205260726098865</v>
      </c>
      <c r="P93">
        <f t="shared" si="21"/>
        <v>1.9885966168800771</v>
      </c>
      <c r="Q93">
        <f t="shared" si="22"/>
        <v>5.9709339246298985</v>
      </c>
    </row>
    <row r="94" spans="1:17" x14ac:dyDescent="0.2">
      <c r="A94">
        <v>73.034825450967546</v>
      </c>
      <c r="B94" s="1">
        <f>APF_B!N94-APF_A!N94</f>
        <v>-12.43728704949018</v>
      </c>
      <c r="C94">
        <f t="shared" si="12"/>
        <v>-3.4548019581917166E-2</v>
      </c>
      <c r="D94">
        <f t="shared" si="13"/>
        <v>-3.4548019581917166E-2</v>
      </c>
      <c r="E94">
        <f t="shared" si="14"/>
        <v>-12.43728704949018</v>
      </c>
      <c r="F94">
        <f t="shared" si="15"/>
        <v>-12.43728704949018</v>
      </c>
      <c r="H94">
        <f t="shared" si="16"/>
        <v>-0.2170716090292546</v>
      </c>
      <c r="J94">
        <f t="shared" si="17"/>
        <v>0.9765323256865549</v>
      </c>
      <c r="K94">
        <f t="shared" si="18"/>
        <v>-0.2153708821758602</v>
      </c>
      <c r="M94">
        <f t="shared" si="19"/>
        <v>1.9765323256865548</v>
      </c>
      <c r="N94">
        <f t="shared" si="20"/>
        <v>-0.2153708821758602</v>
      </c>
      <c r="P94">
        <f t="shared" si="21"/>
        <v>1.9882315386727747</v>
      </c>
      <c r="Q94">
        <f t="shared" si="22"/>
        <v>5.9693391717752302</v>
      </c>
    </row>
    <row r="95" spans="1:17" x14ac:dyDescent="0.2">
      <c r="A95">
        <v>74.093480442143147</v>
      </c>
      <c r="B95" s="1">
        <f>APF_B!N95-APF_A!N95</f>
        <v>-12.635497500396127</v>
      </c>
      <c r="C95">
        <f t="shared" si="12"/>
        <v>-3.5098604167767021E-2</v>
      </c>
      <c r="D95">
        <f t="shared" si="13"/>
        <v>-3.5098604167767021E-2</v>
      </c>
      <c r="E95">
        <f t="shared" si="14"/>
        <v>-12.635497500396127</v>
      </c>
      <c r="F95">
        <f t="shared" si="15"/>
        <v>-12.635497500396127</v>
      </c>
      <c r="H95">
        <f t="shared" si="16"/>
        <v>-0.22053103400942595</v>
      </c>
      <c r="J95">
        <f t="shared" si="17"/>
        <v>0.97578142438420057</v>
      </c>
      <c r="K95">
        <f t="shared" si="18"/>
        <v>-0.21874782702175732</v>
      </c>
      <c r="M95">
        <f t="shared" si="19"/>
        <v>1.9757814243842007</v>
      </c>
      <c r="N95">
        <f t="shared" si="20"/>
        <v>-0.21874782702175732</v>
      </c>
      <c r="P95">
        <f t="shared" si="21"/>
        <v>1.9878538298296486</v>
      </c>
      <c r="Q95">
        <f t="shared" si="22"/>
        <v>5.9676889369173107</v>
      </c>
    </row>
    <row r="96" spans="1:17" x14ac:dyDescent="0.2">
      <c r="A96">
        <v>75.167480857688844</v>
      </c>
      <c r="B96" s="1">
        <f>APF_B!N96-APF_A!N96</f>
        <v>-12.837385717887742</v>
      </c>
      <c r="C96">
        <f t="shared" si="12"/>
        <v>-3.5659404771910395E-2</v>
      </c>
      <c r="D96">
        <f t="shared" si="13"/>
        <v>-3.5659404771910395E-2</v>
      </c>
      <c r="E96">
        <f t="shared" si="14"/>
        <v>-12.837385717887742</v>
      </c>
      <c r="F96">
        <f t="shared" si="15"/>
        <v>-12.837385717887742</v>
      </c>
      <c r="H96">
        <f t="shared" si="16"/>
        <v>-0.22405464812563702</v>
      </c>
      <c r="J96">
        <f t="shared" si="17"/>
        <v>0.9750045854732301</v>
      </c>
      <c r="K96">
        <f t="shared" si="18"/>
        <v>-0.22218473913879572</v>
      </c>
      <c r="M96">
        <f t="shared" si="19"/>
        <v>1.9750045854732301</v>
      </c>
      <c r="N96">
        <f t="shared" si="20"/>
        <v>-0.22218473913879572</v>
      </c>
      <c r="P96">
        <f t="shared" si="21"/>
        <v>1.9874629986358137</v>
      </c>
      <c r="Q96">
        <f t="shared" si="22"/>
        <v>5.9659810395223687</v>
      </c>
    </row>
    <row r="97" spans="1:17" x14ac:dyDescent="0.2">
      <c r="A97">
        <v>76.257049132723779</v>
      </c>
      <c r="B97" s="1">
        <f>APF_B!N97-APF_A!N97</f>
        <v>-13.043041470833884</v>
      </c>
      <c r="C97">
        <f t="shared" si="12"/>
        <v>-3.6230670752316348E-2</v>
      </c>
      <c r="D97">
        <f t="shared" si="13"/>
        <v>-3.6230670752316348E-2</v>
      </c>
      <c r="E97">
        <f t="shared" si="14"/>
        <v>-13.043041470833884</v>
      </c>
      <c r="F97">
        <f t="shared" si="15"/>
        <v>-13.043041470833884</v>
      </c>
      <c r="H97">
        <f t="shared" si="16"/>
        <v>-0.22764401814021523</v>
      </c>
      <c r="J97">
        <f t="shared" si="17"/>
        <v>0.97420080317868396</v>
      </c>
      <c r="K97">
        <f t="shared" si="18"/>
        <v>-0.22568295258172913</v>
      </c>
      <c r="M97">
        <f t="shared" si="19"/>
        <v>1.974200803178684</v>
      </c>
      <c r="N97">
        <f t="shared" si="20"/>
        <v>-0.22568295258172913</v>
      </c>
      <c r="P97">
        <f t="shared" si="21"/>
        <v>1.9870585311855731</v>
      </c>
      <c r="Q97">
        <f t="shared" si="22"/>
        <v>5.9642131992322875</v>
      </c>
    </row>
    <row r="98" spans="1:17" x14ac:dyDescent="0.2">
      <c r="A98">
        <v>77.362410926610451</v>
      </c>
      <c r="B98" s="1">
        <f>APF_B!N98-APF_A!N98</f>
        <v>-13.252557502546381</v>
      </c>
      <c r="C98">
        <f t="shared" si="12"/>
        <v>-3.6812659729295504E-2</v>
      </c>
      <c r="D98">
        <f t="shared" si="13"/>
        <v>-3.6812659729295504E-2</v>
      </c>
      <c r="E98">
        <f t="shared" si="14"/>
        <v>-13.252557502546381</v>
      </c>
      <c r="F98">
        <f t="shared" si="15"/>
        <v>-13.252557502546381</v>
      </c>
      <c r="H98">
        <f t="shared" si="16"/>
        <v>-0.23130076272931116</v>
      </c>
      <c r="J98">
        <f t="shared" si="17"/>
        <v>0.9733690267095565</v>
      </c>
      <c r="K98">
        <f t="shared" si="18"/>
        <v>-0.22924383926834491</v>
      </c>
      <c r="M98">
        <f t="shared" si="19"/>
        <v>1.9733690267095565</v>
      </c>
      <c r="N98">
        <f t="shared" si="20"/>
        <v>-0.22924383926834491</v>
      </c>
      <c r="P98">
        <f t="shared" si="21"/>
        <v>1.9866398902214546</v>
      </c>
      <c r="Q98">
        <f t="shared" si="22"/>
        <v>5.9623830305379695</v>
      </c>
    </row>
    <row r="99" spans="1:17" x14ac:dyDescent="0.2">
      <c r="A99">
        <v>78.483795169690723</v>
      </c>
      <c r="B99" s="1">
        <f>APF_B!N99-APF_A!N99</f>
        <v>-13.466029651755662</v>
      </c>
      <c r="C99">
        <f t="shared" si="12"/>
        <v>-3.7405637921543507E-2</v>
      </c>
      <c r="D99">
        <f t="shared" si="13"/>
        <v>-3.7405637921543507E-2</v>
      </c>
      <c r="E99">
        <f t="shared" si="14"/>
        <v>-13.466029651755662</v>
      </c>
      <c r="F99">
        <f t="shared" si="15"/>
        <v>-13.466029651755662</v>
      </c>
      <c r="H99">
        <f t="shared" si="16"/>
        <v>-0.2350265545943217</v>
      </c>
      <c r="J99">
        <f t="shared" si="17"/>
        <v>0.97250815793874024</v>
      </c>
      <c r="K99">
        <f t="shared" si="18"/>
        <v>-0.23286881015412567</v>
      </c>
      <c r="M99">
        <f t="shared" si="19"/>
        <v>1.9725081579387402</v>
      </c>
      <c r="N99">
        <f t="shared" si="20"/>
        <v>-0.23286881015412567</v>
      </c>
      <c r="P99">
        <f t="shared" si="21"/>
        <v>1.9862065139047049</v>
      </c>
      <c r="Q99">
        <f t="shared" si="22"/>
        <v>5.9604880371296876</v>
      </c>
    </row>
    <row r="100" spans="1:17" x14ac:dyDescent="0.2">
      <c r="A100">
        <v>79.621434110699454</v>
      </c>
      <c r="B100" s="1">
        <f>APF_B!N100-APF_A!N100</f>
        <v>-13.683556978995568</v>
      </c>
      <c r="C100">
        <f t="shared" si="12"/>
        <v>-3.8009880497209915E-2</v>
      </c>
      <c r="D100">
        <f t="shared" si="13"/>
        <v>-3.8009880497209915E-2</v>
      </c>
      <c r="E100">
        <f t="shared" si="14"/>
        <v>-13.68355697899557</v>
      </c>
      <c r="F100">
        <f t="shared" si="15"/>
        <v>-13.68355697899557</v>
      </c>
      <c r="H100">
        <f t="shared" si="16"/>
        <v>-0.23882312266772124</v>
      </c>
      <c r="J100">
        <f t="shared" si="17"/>
        <v>0.97161704894929735</v>
      </c>
      <c r="K100">
        <f t="shared" si="18"/>
        <v>-0.23655931643259925</v>
      </c>
      <c r="M100">
        <f t="shared" si="19"/>
        <v>1.9716170489492972</v>
      </c>
      <c r="N100">
        <f t="shared" si="20"/>
        <v>-0.23655931643259925</v>
      </c>
      <c r="P100">
        <f t="shared" si="21"/>
        <v>1.9857578145127857</v>
      </c>
      <c r="Q100">
        <f t="shared" si="22"/>
        <v>5.9585256059026124</v>
      </c>
    </row>
    <row r="101" spans="1:17" x14ac:dyDescent="0.2">
      <c r="A101">
        <v>80.775563364865206</v>
      </c>
      <c r="B101" s="1">
        <f>APF_B!N101-APF_A!N101</f>
        <v>-13.905241898626343</v>
      </c>
      <c r="C101">
        <f t="shared" si="12"/>
        <v>-3.8625671940628728E-2</v>
      </c>
      <c r="D101">
        <f t="shared" si="13"/>
        <v>-3.8625671940628728E-2</v>
      </c>
      <c r="E101">
        <f t="shared" si="14"/>
        <v>-13.905241898626342</v>
      </c>
      <c r="F101">
        <f t="shared" si="15"/>
        <v>-13.905241898626342</v>
      </c>
      <c r="H101">
        <f t="shared" si="16"/>
        <v>-0.24269225441729728</v>
      </c>
      <c r="J101">
        <f t="shared" si="17"/>
        <v>0.97069449943885244</v>
      </c>
      <c r="K101">
        <f t="shared" si="18"/>
        <v>-0.24031685075989942</v>
      </c>
      <c r="M101">
        <f t="shared" si="19"/>
        <v>1.9706944994388524</v>
      </c>
      <c r="N101">
        <f t="shared" si="20"/>
        <v>-0.24031685075989942</v>
      </c>
      <c r="P101">
        <f t="shared" si="21"/>
        <v>1.9852931770591731</v>
      </c>
      <c r="Q101">
        <f t="shared" si="22"/>
        <v>5.9564930005944596</v>
      </c>
    </row>
    <row r="102" spans="1:17" x14ac:dyDescent="0.2">
      <c r="A102">
        <v>81.946421962708314</v>
      </c>
      <c r="B102" s="1">
        <f>APF_B!N102-APF_A!N102</f>
        <v>-14.131190316757625</v>
      </c>
      <c r="C102">
        <f t="shared" si="12"/>
        <v>-3.9253306435437847E-2</v>
      </c>
      <c r="D102">
        <f t="shared" si="13"/>
        <v>-3.9253306435437847E-2</v>
      </c>
      <c r="E102">
        <f t="shared" si="14"/>
        <v>-14.131190316757625</v>
      </c>
      <c r="F102">
        <f t="shared" si="15"/>
        <v>-14.131190316757625</v>
      </c>
      <c r="H102">
        <f t="shared" si="16"/>
        <v>-0.24663579825336099</v>
      </c>
      <c r="J102">
        <f t="shared" si="17"/>
        <v>0.96973925397329042</v>
      </c>
      <c r="K102">
        <f t="shared" si="18"/>
        <v>-0.24414294850215529</v>
      </c>
      <c r="M102">
        <f t="shared" si="19"/>
        <v>1.9697392539732905</v>
      </c>
      <c r="N102">
        <f t="shared" si="20"/>
        <v>-0.24414294850215529</v>
      </c>
      <c r="P102">
        <f t="shared" si="21"/>
        <v>1.9848119578304091</v>
      </c>
      <c r="Q102">
        <f t="shared" si="22"/>
        <v>5.9543873550303168</v>
      </c>
    </row>
    <row r="103" spans="1:17" x14ac:dyDescent="0.2">
      <c r="A103">
        <v>83.134252399546199</v>
      </c>
      <c r="B103" s="1">
        <f>APF_B!N103-APF_A!N103</f>
        <v>-14.361511775322072</v>
      </c>
      <c r="C103">
        <f t="shared" si="12"/>
        <v>-3.9893088264783536E-2</v>
      </c>
      <c r="D103">
        <f t="shared" si="13"/>
        <v>-3.9893088264783536E-2</v>
      </c>
      <c r="E103">
        <f t="shared" si="14"/>
        <v>-14.361511775322073</v>
      </c>
      <c r="F103">
        <f t="shared" si="15"/>
        <v>-14.361511775322073</v>
      </c>
      <c r="H103">
        <f t="shared" si="16"/>
        <v>-0.25065566604330625</v>
      </c>
      <c r="J103">
        <f t="shared" si="17"/>
        <v>0.96874999908047521</v>
      </c>
      <c r="K103">
        <f t="shared" si="18"/>
        <v>-0.24803918900363159</v>
      </c>
      <c r="M103">
        <f t="shared" si="19"/>
        <v>1.9687499990804751</v>
      </c>
      <c r="N103">
        <f t="shared" si="20"/>
        <v>-0.24803918900363159</v>
      </c>
      <c r="P103">
        <f t="shared" si="21"/>
        <v>1.9843134828350459</v>
      </c>
      <c r="Q103">
        <f t="shared" si="22"/>
        <v>5.9522056659481528</v>
      </c>
    </row>
    <row r="104" spans="1:17" x14ac:dyDescent="0.2">
      <c r="A104">
        <v>84.339300685716466</v>
      </c>
      <c r="B104" s="1">
        <f>APF_B!N104-APF_A!N104</f>
        <v>-14.596319602599294</v>
      </c>
      <c r="C104">
        <f t="shared" si="12"/>
        <v>-4.0545332229442482E-2</v>
      </c>
      <c r="D104">
        <f t="shared" si="13"/>
        <v>-4.0545332229442482E-2</v>
      </c>
      <c r="E104">
        <f t="shared" si="14"/>
        <v>-14.596319602599294</v>
      </c>
      <c r="F104">
        <f t="shared" si="15"/>
        <v>-14.596319602599294</v>
      </c>
      <c r="H104">
        <f t="shared" si="16"/>
        <v>-0.25475383573874794</v>
      </c>
      <c r="J104">
        <f t="shared" si="17"/>
        <v>0.96772536017394861</v>
      </c>
      <c r="K104">
        <f t="shared" si="18"/>
        <v>-0.25200719687382211</v>
      </c>
      <c r="M104">
        <f t="shared" si="19"/>
        <v>1.9677253601739486</v>
      </c>
      <c r="N104">
        <f t="shared" si="20"/>
        <v>-0.25200719687382211</v>
      </c>
      <c r="P104">
        <f t="shared" si="21"/>
        <v>1.9837970461586782</v>
      </c>
      <c r="Q104">
        <f t="shared" si="22"/>
        <v>5.9499447853761369</v>
      </c>
    </row>
    <row r="105" spans="1:17" x14ac:dyDescent="0.2">
      <c r="A105">
        <v>85.561816397527636</v>
      </c>
      <c r="B105" s="1">
        <f>APF_B!N105-APF_A!N105</f>
        <v>-14.835731070443671</v>
      </c>
      <c r="C105">
        <f t="shared" si="12"/>
        <v>-4.1210364084565757E-2</v>
      </c>
      <c r="D105">
        <f t="shared" si="13"/>
        <v>-4.1210364084565757E-2</v>
      </c>
      <c r="E105">
        <f t="shared" si="14"/>
        <v>-14.835731070443673</v>
      </c>
      <c r="F105">
        <f t="shared" si="15"/>
        <v>-14.835731070443673</v>
      </c>
      <c r="H105">
        <f t="shared" si="16"/>
        <v>-0.25893235411966486</v>
      </c>
      <c r="J105">
        <f t="shared" si="17"/>
        <v>0.9666638982961907</v>
      </c>
      <c r="K105">
        <f t="shared" si="18"/>
        <v>-0.25604864329031662</v>
      </c>
      <c r="M105">
        <f t="shared" si="19"/>
        <v>1.9666638982961908</v>
      </c>
      <c r="N105">
        <f t="shared" si="20"/>
        <v>-0.25604864329031662</v>
      </c>
      <c r="P105">
        <f t="shared" si="21"/>
        <v>1.983261908218978</v>
      </c>
      <c r="Q105">
        <f t="shared" si="22"/>
        <v>5.9476014125314034</v>
      </c>
    </row>
    <row r="106" spans="1:17" x14ac:dyDescent="0.2">
      <c r="A106">
        <v>86.80205272894878</v>
      </c>
      <c r="B106" s="1">
        <f>APF_B!N106-APF_A!N106</f>
        <v>-15.079867558535909</v>
      </c>
      <c r="C106">
        <f t="shared" si="12"/>
        <v>-4.1888520995933085E-2</v>
      </c>
      <c r="D106">
        <f t="shared" si="13"/>
        <v>-4.1888520995933085E-2</v>
      </c>
      <c r="E106">
        <f t="shared" si="14"/>
        <v>-15.079867558535911</v>
      </c>
      <c r="F106">
        <f t="shared" si="15"/>
        <v>-15.079867558535911</v>
      </c>
      <c r="H106">
        <f t="shared" si="16"/>
        <v>-0.26319333966113034</v>
      </c>
      <c r="J106">
        <f t="shared" si="17"/>
        <v>0.96556410667011983</v>
      </c>
      <c r="K106">
        <f t="shared" si="18"/>
        <v>-0.26016524731472768</v>
      </c>
      <c r="M106">
        <f t="shared" si="19"/>
        <v>1.9655641066701199</v>
      </c>
      <c r="N106">
        <f t="shared" si="20"/>
        <v>-0.26016524731472768</v>
      </c>
      <c r="P106">
        <f t="shared" si="21"/>
        <v>1.9827072939141168</v>
      </c>
      <c r="Q106">
        <f t="shared" si="22"/>
        <v>5.9451720852070622</v>
      </c>
    </row>
    <row r="107" spans="1:17" x14ac:dyDescent="0.2">
      <c r="A107">
        <v>88.060266544048304</v>
      </c>
      <c r="B107" s="1">
        <f>APF_B!N107-APF_A!N107</f>
        <v>-15.328854725943245</v>
      </c>
      <c r="C107">
        <f t="shared" si="12"/>
        <v>-4.2580152016509012E-2</v>
      </c>
      <c r="D107">
        <f t="shared" si="13"/>
        <v>-4.2580152016509012E-2</v>
      </c>
      <c r="E107">
        <f t="shared" si="14"/>
        <v>-15.328854725943245</v>
      </c>
      <c r="F107">
        <f t="shared" si="15"/>
        <v>-15.328854725943245</v>
      </c>
      <c r="H107">
        <f t="shared" si="16"/>
        <v>-0.26753898552760269</v>
      </c>
      <c r="J107">
        <f t="shared" si="17"/>
        <v>0.96442440704701404</v>
      </c>
      <c r="K107">
        <f t="shared" si="18"/>
        <v>-0.26435877721765794</v>
      </c>
      <c r="M107">
        <f t="shared" si="19"/>
        <v>1.964424407047014</v>
      </c>
      <c r="N107">
        <f t="shared" si="20"/>
        <v>-0.26435877721765794</v>
      </c>
      <c r="P107">
        <f t="shared" si="21"/>
        <v>1.9821323906576038</v>
      </c>
      <c r="Q107">
        <f t="shared" si="22"/>
        <v>5.9426531706123242</v>
      </c>
    </row>
    <row r="108" spans="1:17" x14ac:dyDescent="0.2">
      <c r="A108">
        <v>89.336718430192633</v>
      </c>
      <c r="B108" s="1">
        <f>APF_B!N108-APF_A!N108</f>
        <v>-15.582822690322814</v>
      </c>
      <c r="C108">
        <f t="shared" si="12"/>
        <v>-4.3285618584230037E-2</v>
      </c>
      <c r="D108">
        <f t="shared" si="13"/>
        <v>-4.3285618584230037E-2</v>
      </c>
      <c r="E108">
        <f t="shared" si="14"/>
        <v>-15.582822690322814</v>
      </c>
      <c r="F108">
        <f t="shared" si="15"/>
        <v>-15.582822690322814</v>
      </c>
      <c r="H108">
        <f t="shared" si="16"/>
        <v>-0.27197156270061384</v>
      </c>
      <c r="J108">
        <f t="shared" si="17"/>
        <v>0.96324314583812587</v>
      </c>
      <c r="K108">
        <f t="shared" si="18"/>
        <v>-0.26863105180874186</v>
      </c>
      <c r="M108">
        <f t="shared" si="19"/>
        <v>1.9632431458381259</v>
      </c>
      <c r="N108">
        <f t="shared" si="20"/>
        <v>-0.26863105180874186</v>
      </c>
      <c r="P108">
        <f t="shared" si="21"/>
        <v>1.9815363462920006</v>
      </c>
      <c r="Q108">
        <f t="shared" si="22"/>
        <v>5.9400408556275819</v>
      </c>
    </row>
    <row r="109" spans="1:17" x14ac:dyDescent="0.2">
      <c r="A109">
        <v>90.631672752016371</v>
      </c>
      <c r="B109" s="1">
        <f>APF_B!N109-APF_A!N109</f>
        <v>-15.841906215069969</v>
      </c>
      <c r="C109">
        <f t="shared" si="12"/>
        <v>-4.4005295041861021E-2</v>
      </c>
      <c r="D109">
        <f t="shared" si="13"/>
        <v>-4.4005295041861021E-2</v>
      </c>
      <c r="E109">
        <f t="shared" si="14"/>
        <v>-15.841906215069967</v>
      </c>
      <c r="F109">
        <f t="shared" si="15"/>
        <v>-15.841906215069967</v>
      </c>
      <c r="H109">
        <f t="shared" si="16"/>
        <v>-0.27649342324512388</v>
      </c>
      <c r="J109">
        <f t="shared" si="17"/>
        <v>0.96201859001668011</v>
      </c>
      <c r="K109">
        <f t="shared" si="18"/>
        <v>-0.27298394176639534</v>
      </c>
      <c r="M109">
        <f t="shared" si="19"/>
        <v>1.96201859001668</v>
      </c>
      <c r="N109">
        <f t="shared" si="20"/>
        <v>-0.27298394176639534</v>
      </c>
      <c r="P109">
        <f t="shared" si="21"/>
        <v>1.9809182668735628</v>
      </c>
      <c r="Q109">
        <f t="shared" si="22"/>
        <v>5.9373311364339223</v>
      </c>
    </row>
    <row r="110" spans="1:17" x14ac:dyDescent="0.2">
      <c r="A110">
        <v>91.945397706174447</v>
      </c>
      <c r="B110" s="1">
        <f>APF_B!N110-APF_A!N110</f>
        <v>-16.106244904778123</v>
      </c>
      <c r="C110">
        <f t="shared" si="12"/>
        <v>-4.473956917993923E-2</v>
      </c>
      <c r="D110">
        <f t="shared" si="13"/>
        <v>-4.473956917993923E-2</v>
      </c>
      <c r="E110">
        <f t="shared" si="14"/>
        <v>-16.106244904778123</v>
      </c>
      <c r="F110">
        <f t="shared" si="15"/>
        <v>-16.106244904778123</v>
      </c>
      <c r="H110">
        <f t="shared" si="16"/>
        <v>-0.28110700372093883</v>
      </c>
      <c r="J110">
        <f t="shared" si="17"/>
        <v>0.96074892277587987</v>
      </c>
      <c r="K110">
        <f t="shared" si="18"/>
        <v>-0.27741937096206232</v>
      </c>
      <c r="M110">
        <f t="shared" si="19"/>
        <v>1.9607489227758799</v>
      </c>
      <c r="N110">
        <f t="shared" si="20"/>
        <v>-0.27741937096206232</v>
      </c>
      <c r="P110">
        <f t="shared" si="21"/>
        <v>1.9802772143191871</v>
      </c>
      <c r="Q110">
        <f t="shared" si="22"/>
        <v>5.934519807472979</v>
      </c>
    </row>
    <row r="111" spans="1:17" x14ac:dyDescent="0.2">
      <c r="A111">
        <v>93.278165376888126</v>
      </c>
      <c r="B111" s="1">
        <f>APF_B!N111-APF_A!N111</f>
        <v>-16.375983409314586</v>
      </c>
      <c r="C111">
        <f t="shared" si="12"/>
        <v>-4.5488842803651626E-2</v>
      </c>
      <c r="D111">
        <f t="shared" si="13"/>
        <v>-4.5488842803651626E-2</v>
      </c>
      <c r="E111">
        <f t="shared" si="14"/>
        <v>-16.375983409314586</v>
      </c>
      <c r="F111">
        <f t="shared" si="15"/>
        <v>-16.375983409314586</v>
      </c>
      <c r="H111">
        <f t="shared" si="16"/>
        <v>-0.28581482874450576</v>
      </c>
      <c r="J111">
        <f t="shared" si="17"/>
        <v>0.95943223892802088</v>
      </c>
      <c r="K111">
        <f t="shared" si="18"/>
        <v>-0.2819393177716884</v>
      </c>
      <c r="M111">
        <f t="shared" si="19"/>
        <v>1.959432238928021</v>
      </c>
      <c r="N111">
        <f t="shared" si="20"/>
        <v>-0.2819393177716884</v>
      </c>
      <c r="P111">
        <f t="shared" si="21"/>
        <v>1.9796122039066244</v>
      </c>
      <c r="Q111">
        <f t="shared" si="22"/>
        <v>5.9316024496905122</v>
      </c>
    </row>
    <row r="112" spans="1:17" x14ac:dyDescent="0.2">
      <c r="A112">
        <v>94.630251792296107</v>
      </c>
      <c r="B112" s="1">
        <f>APF_B!N112-APF_A!N112</f>
        <v>-16.651271636907779</v>
      </c>
      <c r="C112">
        <f t="shared" si="12"/>
        <v>-4.6253532324743829E-2</v>
      </c>
      <c r="D112">
        <f t="shared" si="13"/>
        <v>-4.6253532324743829E-2</v>
      </c>
      <c r="E112">
        <f t="shared" si="14"/>
        <v>-16.651271636907779</v>
      </c>
      <c r="F112">
        <f t="shared" si="15"/>
        <v>-16.651271636907779</v>
      </c>
      <c r="H112">
        <f t="shared" si="16"/>
        <v>-0.29061951470798653</v>
      </c>
      <c r="J112">
        <f t="shared" si="17"/>
        <v>0.95806654002853264</v>
      </c>
      <c r="K112">
        <f t="shared" si="18"/>
        <v>-0.28654581636756826</v>
      </c>
      <c r="M112">
        <f t="shared" si="19"/>
        <v>1.9580665400285326</v>
      </c>
      <c r="N112">
        <f t="shared" si="20"/>
        <v>-0.28654581636756826</v>
      </c>
      <c r="P112">
        <f t="shared" si="21"/>
        <v>1.9789222016181096</v>
      </c>
      <c r="Q112">
        <f t="shared" si="22"/>
        <v>5.928574418012734</v>
      </c>
    </row>
    <row r="113" spans="1:17" x14ac:dyDescent="0.2">
      <c r="A113">
        <v>96.001936981622322</v>
      </c>
      <c r="B113" s="1">
        <f>APF_B!N113-APF_A!N113</f>
        <v>-16.932264976572867</v>
      </c>
      <c r="C113">
        <f t="shared" si="12"/>
        <v>-4.7034069379369076E-2</v>
      </c>
      <c r="D113">
        <f t="shared" si="13"/>
        <v>-4.7034069379369076E-2</v>
      </c>
      <c r="E113">
        <f t="shared" si="14"/>
        <v>-16.932264976572867</v>
      </c>
      <c r="F113">
        <f t="shared" si="15"/>
        <v>-16.932264976572867</v>
      </c>
      <c r="H113">
        <f t="shared" si="16"/>
        <v>-0.29552377366131705</v>
      </c>
      <c r="J113">
        <f t="shared" si="17"/>
        <v>0.9566497292081908</v>
      </c>
      <c r="K113">
        <f t="shared" si="18"/>
        <v>-0.29124095798135125</v>
      </c>
      <c r="M113">
        <f t="shared" si="19"/>
        <v>1.9566497292081908</v>
      </c>
      <c r="N113">
        <f t="shared" si="20"/>
        <v>-0.29124095798135125</v>
      </c>
      <c r="P113">
        <f t="shared" si="21"/>
        <v>1.9782061213170841</v>
      </c>
      <c r="Q113">
        <f t="shared" si="22"/>
        <v>5.9254308280014918</v>
      </c>
    </row>
    <row r="114" spans="1:17" x14ac:dyDescent="0.2">
      <c r="A114">
        <v>97.39350503317263</v>
      </c>
      <c r="B114" s="1">
        <f>APF_B!N114-APF_A!N114</f>
        <v>-17.219124530264423</v>
      </c>
      <c r="C114">
        <f t="shared" si="12"/>
        <v>-4.7830901472956731E-2</v>
      </c>
      <c r="D114">
        <f t="shared" si="13"/>
        <v>-4.7830901472956731E-2</v>
      </c>
      <c r="E114">
        <f t="shared" si="14"/>
        <v>-17.219124530264423</v>
      </c>
      <c r="F114">
        <f t="shared" si="15"/>
        <v>-17.219124530264423</v>
      </c>
      <c r="H114">
        <f t="shared" si="16"/>
        <v>-0.30053041736403618</v>
      </c>
      <c r="J114">
        <f t="shared" si="17"/>
        <v>0.95517960569550608</v>
      </c>
      <c r="K114">
        <f t="shared" si="18"/>
        <v>-0.29602689212870076</v>
      </c>
      <c r="M114">
        <f t="shared" si="19"/>
        <v>1.955179605695506</v>
      </c>
      <c r="N114">
        <f t="shared" si="20"/>
        <v>-0.29602689212870076</v>
      </c>
      <c r="P114">
        <f t="shared" si="21"/>
        <v>1.9774628217468495</v>
      </c>
      <c r="Q114">
        <f t="shared" si="22"/>
        <v>5.9221665416297071</v>
      </c>
    </row>
    <row r="115" spans="1:17" x14ac:dyDescent="0.2">
      <c r="A115">
        <v>98.805244153171969</v>
      </c>
      <c r="B115" s="1">
        <f>APF_B!N115-APF_A!N115</f>
        <v>-17.512017355126602</v>
      </c>
      <c r="C115">
        <f t="shared" si="12"/>
        <v>-4.8644492653129451E-2</v>
      </c>
      <c r="D115">
        <f t="shared" si="13"/>
        <v>-4.8644492653129451E-2</v>
      </c>
      <c r="E115">
        <f t="shared" si="14"/>
        <v>-17.512017355126602</v>
      </c>
      <c r="F115">
        <f t="shared" si="15"/>
        <v>-17.512017355126602</v>
      </c>
      <c r="H115">
        <f t="shared" si="16"/>
        <v>-0.30564236151334828</v>
      </c>
      <c r="J115">
        <f t="shared" si="17"/>
        <v>0.95365385901039423</v>
      </c>
      <c r="K115">
        <f t="shared" si="18"/>
        <v>-0.30090582778434721</v>
      </c>
      <c r="M115">
        <f t="shared" si="19"/>
        <v>1.9536538590103942</v>
      </c>
      <c r="N115">
        <f t="shared" si="20"/>
        <v>-0.30090582778434721</v>
      </c>
      <c r="P115">
        <f t="shared" si="21"/>
        <v>1.9766911033393126</v>
      </c>
      <c r="Q115">
        <f t="shared" si="22"/>
        <v>5.9187761521144644</v>
      </c>
    </row>
    <row r="116" spans="1:17" x14ac:dyDescent="0.2">
      <c r="A116">
        <v>100.23744672545446</v>
      </c>
      <c r="B116" s="1">
        <f>APF_B!N116-APF_A!N116</f>
        <v>-17.811116716217612</v>
      </c>
      <c r="C116">
        <f t="shared" si="12"/>
        <v>-4.9475324211715591E-2</v>
      </c>
      <c r="D116">
        <f t="shared" si="13"/>
        <v>-4.9475324211715591E-2</v>
      </c>
      <c r="E116">
        <f t="shared" si="14"/>
        <v>-17.811116716217612</v>
      </c>
      <c r="F116">
        <f t="shared" si="15"/>
        <v>-17.811116716217612</v>
      </c>
      <c r="H116">
        <f t="shared" si="16"/>
        <v>-0.31086263015499782</v>
      </c>
      <c r="J116">
        <f t="shared" si="17"/>
        <v>0.95207006280917028</v>
      </c>
      <c r="K116">
        <f t="shared" si="18"/>
        <v>-0.30588003449480411</v>
      </c>
      <c r="M116">
        <f t="shared" si="19"/>
        <v>1.9520700628091703</v>
      </c>
      <c r="N116">
        <f t="shared" si="20"/>
        <v>-0.30588003449480411</v>
      </c>
      <c r="P116">
        <f t="shared" si="21"/>
        <v>1.9758897048211828</v>
      </c>
      <c r="Q116">
        <f t="shared" si="22"/>
        <v>5.9152539677403473</v>
      </c>
    </row>
    <row r="117" spans="1:17" x14ac:dyDescent="0.2">
      <c r="A117">
        <v>101.69040937201882</v>
      </c>
      <c r="B117" s="1">
        <f>APF_B!N117-APF_A!N117</f>
        <v>-18.116602350092592</v>
      </c>
      <c r="C117">
        <f t="shared" si="12"/>
        <v>-5.0323895416923864E-2</v>
      </c>
      <c r="D117">
        <f t="shared" si="13"/>
        <v>-5.0323895416923864E-2</v>
      </c>
      <c r="E117">
        <f t="shared" si="14"/>
        <v>-18.116602350092592</v>
      </c>
      <c r="F117">
        <f t="shared" si="15"/>
        <v>-18.116602350092592</v>
      </c>
      <c r="H117">
        <f t="shared" si="16"/>
        <v>-0.31619436028365816</v>
      </c>
      <c r="J117">
        <f t="shared" si="17"/>
        <v>0.95042566835980424</v>
      </c>
      <c r="K117">
        <f t="shared" si="18"/>
        <v>-0.31095184341440946</v>
      </c>
      <c r="M117">
        <f t="shared" si="19"/>
        <v>1.9504256683598042</v>
      </c>
      <c r="N117">
        <f t="shared" si="20"/>
        <v>-0.31095184341440946</v>
      </c>
      <c r="P117">
        <f t="shared" si="21"/>
        <v>1.9750572996041427</v>
      </c>
      <c r="Q117">
        <f t="shared" si="22"/>
        <v>5.9115939946006213</v>
      </c>
    </row>
    <row r="118" spans="1:17" x14ac:dyDescent="0.2">
      <c r="A118">
        <v>103.16443301446117</v>
      </c>
      <c r="B118" s="1">
        <f>APF_B!N118-APF_A!N118</f>
        <v>-18.428660739635916</v>
      </c>
      <c r="C118">
        <f t="shared" si="12"/>
        <v>-5.1190724276766436E-2</v>
      </c>
      <c r="D118">
        <f t="shared" si="13"/>
        <v>-5.1190724276766436E-2</v>
      </c>
      <c r="E118">
        <f t="shared" si="14"/>
        <v>-18.428660739635916</v>
      </c>
      <c r="F118">
        <f t="shared" si="15"/>
        <v>-18.428660739635916</v>
      </c>
      <c r="H118">
        <f t="shared" si="16"/>
        <v>-0.32164080663966022</v>
      </c>
      <c r="J118">
        <f t="shared" si="17"/>
        <v>0.94871799762521858</v>
      </c>
      <c r="K118">
        <f t="shared" si="18"/>
        <v>-0.31612364824858585</v>
      </c>
      <c r="M118">
        <f t="shared" si="19"/>
        <v>1.9487179976252187</v>
      </c>
      <c r="N118">
        <f t="shared" si="20"/>
        <v>-0.31612364824858585</v>
      </c>
      <c r="P118">
        <f t="shared" si="21"/>
        <v>1.9741924919446019</v>
      </c>
      <c r="Q118">
        <f t="shared" si="22"/>
        <v>5.9077899181782767</v>
      </c>
    </row>
    <row r="119" spans="1:17" x14ac:dyDescent="0.2">
      <c r="A119">
        <v>104.65982293629895</v>
      </c>
      <c r="B119" s="1">
        <f>APF_B!N119-APF_A!N119</f>
        <v>-18.7474854005103</v>
      </c>
      <c r="C119">
        <f t="shared" si="12"/>
        <v>-5.2076348334750833E-2</v>
      </c>
      <c r="D119">
        <f t="shared" si="13"/>
        <v>-5.2076348334750833E-2</v>
      </c>
      <c r="E119">
        <f t="shared" si="14"/>
        <v>-18.7474854005103</v>
      </c>
      <c r="F119">
        <f t="shared" si="15"/>
        <v>-18.7474854005103</v>
      </c>
      <c r="H119">
        <f t="shared" si="16"/>
        <v>-0.32720534670847257</v>
      </c>
      <c r="J119">
        <f t="shared" si="17"/>
        <v>0.94694423593139165</v>
      </c>
      <c r="K119">
        <f t="shared" si="18"/>
        <v>-0.32139790608576291</v>
      </c>
      <c r="M119">
        <f t="shared" si="19"/>
        <v>1.9469442359313915</v>
      </c>
      <c r="N119">
        <f t="shared" si="20"/>
        <v>-0.32139790608576291</v>
      </c>
      <c r="P119">
        <f t="shared" si="21"/>
        <v>1.9732938128577768</v>
      </c>
      <c r="Q119">
        <f t="shared" si="22"/>
        <v>5.903835083683445</v>
      </c>
    </row>
    <row r="120" spans="1:17" x14ac:dyDescent="0.2">
      <c r="A120">
        <v>106.17688884619768</v>
      </c>
      <c r="B120" s="1">
        <f>APF_B!N120-APF_A!N120</f>
        <v>-19.07327717962346</v>
      </c>
      <c r="C120">
        <f t="shared" si="12"/>
        <v>-5.2981325498954054E-2</v>
      </c>
      <c r="D120">
        <f t="shared" si="13"/>
        <v>-5.2981325498954054E-2</v>
      </c>
      <c r="E120">
        <f t="shared" si="14"/>
        <v>-19.07327717962346</v>
      </c>
      <c r="F120">
        <f t="shared" si="15"/>
        <v>-19.07327717962346</v>
      </c>
      <c r="H120">
        <f t="shared" si="16"/>
        <v>-0.33289148592992729</v>
      </c>
      <c r="J120">
        <f t="shared" si="17"/>
        <v>0.94510142419566245</v>
      </c>
      <c r="K120">
        <f t="shared" si="18"/>
        <v>-0.32677713809771103</v>
      </c>
      <c r="M120">
        <f t="shared" si="19"/>
        <v>1.9451014241956623</v>
      </c>
      <c r="N120">
        <f t="shared" si="20"/>
        <v>-0.32677713809771103</v>
      </c>
      <c r="P120">
        <f t="shared" si="21"/>
        <v>1.972359715769749</v>
      </c>
      <c r="Q120">
        <f t="shared" si="22"/>
        <v>5.8997224750569863</v>
      </c>
    </row>
    <row r="121" spans="1:17" x14ac:dyDescent="0.2">
      <c r="A121">
        <v>107.71594494211439</v>
      </c>
      <c r="B121" s="1">
        <f>APF_B!N121-APF_A!N121</f>
        <v>-19.406244565964641</v>
      </c>
      <c r="C121">
        <f t="shared" si="12"/>
        <v>-5.3906234905457338E-2</v>
      </c>
      <c r="D121">
        <f t="shared" si="13"/>
        <v>-5.3906234905457338E-2</v>
      </c>
      <c r="E121">
        <f t="shared" si="14"/>
        <v>-19.406244565964641</v>
      </c>
      <c r="F121">
        <f t="shared" si="15"/>
        <v>-19.406244565964641</v>
      </c>
      <c r="H121">
        <f t="shared" si="16"/>
        <v>-0.33870286312334091</v>
      </c>
      <c r="J121">
        <f t="shared" si="17"/>
        <v>0.94318645068968954</v>
      </c>
      <c r="K121">
        <f t="shared" si="18"/>
        <v>-0.33226393008478333</v>
      </c>
      <c r="M121">
        <f t="shared" si="19"/>
        <v>1.9431864506896894</v>
      </c>
      <c r="N121">
        <f t="shared" si="20"/>
        <v>-0.33226393008478333</v>
      </c>
      <c r="P121">
        <f t="shared" si="21"/>
        <v>1.9713885718902244</v>
      </c>
      <c r="Q121">
        <f t="shared" si="22"/>
        <v>5.8954446925437729</v>
      </c>
    </row>
    <row r="122" spans="1:17" x14ac:dyDescent="0.2">
      <c r="A122">
        <v>109.27730997637087</v>
      </c>
      <c r="B122" s="1">
        <f>APF_B!N122-APF_A!N122</f>
        <v>-19.746604014178786</v>
      </c>
      <c r="C122">
        <f t="shared" si="12"/>
        <v>-5.4851677817163297E-2</v>
      </c>
      <c r="D122">
        <f t="shared" si="13"/>
        <v>-5.4851677817163297E-2</v>
      </c>
      <c r="E122">
        <f t="shared" si="14"/>
        <v>-19.746604014178786</v>
      </c>
      <c r="F122">
        <f t="shared" si="15"/>
        <v>-19.746604014178786</v>
      </c>
      <c r="H122">
        <f t="shared" si="16"/>
        <v>-0.34464325613494884</v>
      </c>
      <c r="J122">
        <f t="shared" si="17"/>
        <v>0.94119604231020193</v>
      </c>
      <c r="K122">
        <f t="shared" si="18"/>
        <v>-0.3378609328401444</v>
      </c>
      <c r="M122">
        <f t="shared" si="19"/>
        <v>1.9411960423102019</v>
      </c>
      <c r="N122">
        <f t="shared" si="20"/>
        <v>-0.3378609328401444</v>
      </c>
      <c r="P122">
        <f t="shared" si="21"/>
        <v>1.9703786652875643</v>
      </c>
      <c r="Q122">
        <f t="shared" si="22"/>
        <v>5.8909939287317146</v>
      </c>
    </row>
    <row r="123" spans="1:17" x14ac:dyDescent="0.2">
      <c r="A123">
        <v>110.86130732167014</v>
      </c>
      <c r="B123" s="1">
        <f>APF_B!N123-APF_A!N123</f>
        <v>-20.094580281226115</v>
      </c>
      <c r="C123">
        <f t="shared" si="12"/>
        <v>-5.5818278558961432E-2</v>
      </c>
      <c r="D123">
        <f t="shared" si="13"/>
        <v>-5.5818278558961432E-2</v>
      </c>
      <c r="E123">
        <f t="shared" si="14"/>
        <v>-20.094580281226115</v>
      </c>
      <c r="F123">
        <f t="shared" si="15"/>
        <v>-20.094580281226115</v>
      </c>
      <c r="H123">
        <f t="shared" si="16"/>
        <v>-0.35071658771372377</v>
      </c>
      <c r="J123">
        <f t="shared" si="17"/>
        <v>0.93912675532955114</v>
      </c>
      <c r="K123">
        <f t="shared" si="18"/>
        <v>-0.3435708623038185</v>
      </c>
      <c r="M123">
        <f t="shared" si="19"/>
        <v>1.9391267553295513</v>
      </c>
      <c r="N123">
        <f t="shared" si="20"/>
        <v>-0.3435708623038185</v>
      </c>
      <c r="P123">
        <f t="shared" si="21"/>
        <v>1.9693281876465139</v>
      </c>
      <c r="Q123">
        <f t="shared" si="22"/>
        <v>5.8863619429448244</v>
      </c>
    </row>
    <row r="124" spans="1:17" x14ac:dyDescent="0.2">
      <c r="A124">
        <v>112.46826503806984</v>
      </c>
      <c r="B124" s="1">
        <f>APF_B!N124-APF_A!N124</f>
        <v>-20.4504067764517</v>
      </c>
      <c r="C124">
        <f t="shared" si="12"/>
        <v>-5.6806685490143609E-2</v>
      </c>
      <c r="D124">
        <f t="shared" si="13"/>
        <v>-5.6806685490143609E-2</v>
      </c>
      <c r="E124">
        <f t="shared" si="14"/>
        <v>-20.4504067764517</v>
      </c>
      <c r="F124">
        <f t="shared" si="15"/>
        <v>-20.4504067764517</v>
      </c>
      <c r="H124">
        <f t="shared" si="16"/>
        <v>-0.35692693162124212</v>
      </c>
      <c r="J124">
        <f t="shared" si="17"/>
        <v>0.93697496559696547</v>
      </c>
      <c r="K124">
        <f t="shared" si="18"/>
        <v>-0.34939649947382906</v>
      </c>
      <c r="M124">
        <f t="shared" si="19"/>
        <v>1.9369749655969655</v>
      </c>
      <c r="N124">
        <f t="shared" si="20"/>
        <v>-0.34939649947382906</v>
      </c>
      <c r="P124">
        <f t="shared" si="21"/>
        <v>1.9682352326878845</v>
      </c>
      <c r="Q124">
        <f t="shared" si="22"/>
        <v>5.8815400338703894</v>
      </c>
    </row>
    <row r="125" spans="1:17" x14ac:dyDescent="0.2">
      <c r="A125">
        <v>114.09851594092642</v>
      </c>
      <c r="B125" s="1">
        <f>APF_B!N125-APF_A!N125</f>
        <v>-20.814325925338665</v>
      </c>
      <c r="C125">
        <f t="shared" si="12"/>
        <v>-5.7817572014829621E-2</v>
      </c>
      <c r="D125">
        <f t="shared" si="13"/>
        <v>-5.7817572014829621E-2</v>
      </c>
      <c r="E125">
        <f t="shared" si="14"/>
        <v>-20.814325925338665</v>
      </c>
      <c r="F125">
        <f t="shared" si="15"/>
        <v>-20.814325925338665</v>
      </c>
      <c r="H125">
        <f t="shared" si="16"/>
        <v>-0.36327851898037511</v>
      </c>
      <c r="J125">
        <f t="shared" si="17"/>
        <v>0.93473685816048746</v>
      </c>
      <c r="K125">
        <f t="shared" si="18"/>
        <v>-0.35534069003740715</v>
      </c>
      <c r="M125">
        <f t="shared" si="19"/>
        <v>1.9347368581604876</v>
      </c>
      <c r="N125">
        <f t="shared" si="20"/>
        <v>-0.35534069003740715</v>
      </c>
      <c r="P125">
        <f t="shared" si="21"/>
        <v>1.9670977902282782</v>
      </c>
      <c r="Q125">
        <f t="shared" si="22"/>
        <v>5.8765190102917622</v>
      </c>
    </row>
    <row r="126" spans="1:17" x14ac:dyDescent="0.2">
      <c r="A126">
        <v>115.75239766982413</v>
      </c>
      <c r="B126" s="1">
        <f>APF_B!N126-APF_A!N126</f>
        <v>-21.186589547240999</v>
      </c>
      <c r="C126">
        <f t="shared" si="12"/>
        <v>-5.8851637631224994E-2</v>
      </c>
      <c r="D126">
        <f t="shared" si="13"/>
        <v>-5.8851637631224994E-2</v>
      </c>
      <c r="E126">
        <f t="shared" si="14"/>
        <v>-21.186589547240999</v>
      </c>
      <c r="F126">
        <f t="shared" si="15"/>
        <v>-21.186589547240999</v>
      </c>
      <c r="H126">
        <f t="shared" si="16"/>
        <v>-0.36977574486797016</v>
      </c>
      <c r="J126">
        <f t="shared" si="17"/>
        <v>0.93240841627825322</v>
      </c>
      <c r="K126">
        <f t="shared" si="18"/>
        <v>-0.36140634368184466</v>
      </c>
      <c r="M126">
        <f t="shared" si="19"/>
        <v>1.9324084162782533</v>
      </c>
      <c r="N126">
        <f t="shared" si="20"/>
        <v>-0.36140634368184466</v>
      </c>
      <c r="P126">
        <f t="shared" si="21"/>
        <v>1.9659137398564839</v>
      </c>
      <c r="Q126">
        <f t="shared" si="22"/>
        <v>5.8712891597879659</v>
      </c>
    </row>
    <row r="127" spans="1:17" x14ac:dyDescent="0.2">
      <c r="A127">
        <v>117.43025275850334</v>
      </c>
      <c r="B127" s="1">
        <f>APF_B!N127-APF_A!N127</f>
        <v>-21.567459247290117</v>
      </c>
      <c r="C127">
        <f t="shared" si="12"/>
        <v>-5.9909609020250325E-2</v>
      </c>
      <c r="D127">
        <f t="shared" si="13"/>
        <v>-5.9909609020250325E-2</v>
      </c>
      <c r="E127">
        <f t="shared" si="14"/>
        <v>-21.567459247290117</v>
      </c>
      <c r="F127">
        <f t="shared" si="15"/>
        <v>-21.567459247290117</v>
      </c>
      <c r="H127">
        <f t="shared" si="16"/>
        <v>-0.37642317515491047</v>
      </c>
      <c r="J127">
        <f t="shared" si="17"/>
        <v>0.92998540978724442</v>
      </c>
      <c r="K127">
        <f t="shared" si="18"/>
        <v>-0.36759643303880296</v>
      </c>
      <c r="M127">
        <f t="shared" si="19"/>
        <v>1.9299854097872444</v>
      </c>
      <c r="N127">
        <f t="shared" si="20"/>
        <v>-0.36759643303880296</v>
      </c>
      <c r="P127">
        <f t="shared" si="21"/>
        <v>1.9646808442020522</v>
      </c>
      <c r="Q127">
        <f t="shared" si="22"/>
        <v>5.8658402152520548</v>
      </c>
    </row>
    <row r="128" spans="1:17" x14ac:dyDescent="0.2">
      <c r="A128">
        <v>119.13242870580211</v>
      </c>
      <c r="B128" s="1">
        <f>APF_B!N128-APF_A!N128</f>
        <v>-21.957206822632941</v>
      </c>
      <c r="C128">
        <f t="shared" si="12"/>
        <v>-6.0992241173980388E-2</v>
      </c>
      <c r="D128">
        <f t="shared" si="13"/>
        <v>-6.0992241173980388E-2</v>
      </c>
      <c r="E128">
        <f t="shared" si="14"/>
        <v>-21.957206822632941</v>
      </c>
      <c r="F128">
        <f t="shared" si="15"/>
        <v>-21.957206822632941</v>
      </c>
      <c r="H128">
        <f t="shared" si="16"/>
        <v>-0.38322555359630739</v>
      </c>
      <c r="J128">
        <f t="shared" si="17"/>
        <v>0.92746338279683205</v>
      </c>
      <c r="K128">
        <f t="shared" si="18"/>
        <v>-0.37391399221085181</v>
      </c>
      <c r="M128">
        <f t="shared" si="19"/>
        <v>1.9274633827968319</v>
      </c>
      <c r="N128">
        <f t="shared" si="20"/>
        <v>-0.37391399221085181</v>
      </c>
      <c r="P128">
        <f t="shared" si="21"/>
        <v>1.9633967417701559</v>
      </c>
      <c r="Q128">
        <f t="shared" si="22"/>
        <v>5.8601613190690642</v>
      </c>
    </row>
    <row r="129" spans="1:17" x14ac:dyDescent="0.2">
      <c r="A129">
        <v>120.85927804762659</v>
      </c>
      <c r="B129" s="1">
        <f>APF_B!N129-APF_A!N129</f>
        <v>-22.356114683128453</v>
      </c>
      <c r="C129">
        <f t="shared" si="12"/>
        <v>-6.21003185642457E-2</v>
      </c>
      <c r="D129">
        <f t="shared" si="13"/>
        <v>-6.21003185642457E-2</v>
      </c>
      <c r="E129">
        <f t="shared" si="14"/>
        <v>-22.356114683128453</v>
      </c>
      <c r="F129">
        <f t="shared" si="15"/>
        <v>-22.356114683128453</v>
      </c>
      <c r="H129">
        <f t="shared" si="16"/>
        <v>-0.39018780917404033</v>
      </c>
      <c r="J129">
        <f t="shared" si="17"/>
        <v>0.92483764067368046</v>
      </c>
      <c r="K129">
        <f t="shared" si="18"/>
        <v>-0.38036211482367727</v>
      </c>
      <c r="M129">
        <f t="shared" si="19"/>
        <v>1.9248376406736805</v>
      </c>
      <c r="N129">
        <f t="shared" si="20"/>
        <v>-0.38036211482367727</v>
      </c>
      <c r="P129">
        <f t="shared" si="21"/>
        <v>1.9620589393153716</v>
      </c>
      <c r="Q129">
        <f t="shared" si="22"/>
        <v>5.8542409847824475</v>
      </c>
    </row>
    <row r="130" spans="1:17" x14ac:dyDescent="0.2">
      <c r="A130">
        <v>122.61115842996415</v>
      </c>
      <c r="B130" s="1">
        <f>APF_B!N130-APF_A!N130</f>
        <v>-22.764476286507715</v>
      </c>
      <c r="C130">
        <f t="shared" si="12"/>
        <v>-6.3234656351410318E-2</v>
      </c>
      <c r="D130">
        <f t="shared" si="13"/>
        <v>-6.3234656351410318E-2</v>
      </c>
      <c r="E130">
        <f t="shared" si="14"/>
        <v>-22.764476286507715</v>
      </c>
      <c r="F130">
        <f t="shared" si="15"/>
        <v>-22.764476286507715</v>
      </c>
      <c r="H130">
        <f t="shared" si="16"/>
        <v>-0.39731506369173164</v>
      </c>
      <c r="J130">
        <f t="shared" si="17"/>
        <v>0.9221032362845647</v>
      </c>
      <c r="K130">
        <f t="shared" si="18"/>
        <v>-0.38694395154018407</v>
      </c>
      <c r="M130">
        <f t="shared" si="19"/>
        <v>1.9221032362845647</v>
      </c>
      <c r="N130">
        <f t="shared" si="20"/>
        <v>-0.38694395154018407</v>
      </c>
      <c r="P130">
        <f t="shared" si="21"/>
        <v>1.9606648037257999</v>
      </c>
      <c r="Q130">
        <f t="shared" si="22"/>
        <v>5.8480670560662906</v>
      </c>
    </row>
    <row r="131" spans="1:17" x14ac:dyDescent="0.2">
      <c r="A131">
        <v>124.38843268295523</v>
      </c>
      <c r="B131" s="1">
        <f>APF_B!N131-APF_A!N131</f>
        <v>-23.182596587925218</v>
      </c>
      <c r="C131">
        <f t="shared" si="12"/>
        <v>-6.4396101633125605E-2</v>
      </c>
      <c r="D131">
        <f t="shared" si="13"/>
        <v>-6.4396101633125605E-2</v>
      </c>
      <c r="E131">
        <f t="shared" si="14"/>
        <v>-23.182596587925218</v>
      </c>
      <c r="F131">
        <f t="shared" si="15"/>
        <v>-23.182596587925218</v>
      </c>
      <c r="H131">
        <f t="shared" si="16"/>
        <v>-0.40461263962089816</v>
      </c>
      <c r="J131">
        <f t="shared" si="17"/>
        <v>0.91925495546358182</v>
      </c>
      <c r="K131">
        <f t="shared" si="18"/>
        <v>-0.39366270696580874</v>
      </c>
      <c r="M131">
        <f t="shared" si="19"/>
        <v>1.9192549554635818</v>
      </c>
      <c r="N131">
        <f t="shared" si="20"/>
        <v>-0.39366270696580874</v>
      </c>
      <c r="P131">
        <f t="shared" si="21"/>
        <v>1.9592115533875263</v>
      </c>
      <c r="Q131">
        <f t="shared" si="22"/>
        <v>5.8416266628073856</v>
      </c>
    </row>
    <row r="132" spans="1:17" x14ac:dyDescent="0.2">
      <c r="A132">
        <v>126.19146889603869</v>
      </c>
      <c r="B132" s="1">
        <f>APF_B!N132-APF_A!N132</f>
        <v>-23.610792503742118</v>
      </c>
      <c r="C132">
        <f t="shared" si="12"/>
        <v>-6.5585534732616996E-2</v>
      </c>
      <c r="D132">
        <f t="shared" si="13"/>
        <v>-6.5585534732616996E-2</v>
      </c>
      <c r="E132">
        <f t="shared" si="14"/>
        <v>-23.610792503742118</v>
      </c>
      <c r="F132">
        <f t="shared" si="15"/>
        <v>-23.610792503742118</v>
      </c>
      <c r="H132">
        <f t="shared" si="16"/>
        <v>-0.41208606819549554</v>
      </c>
      <c r="J132">
        <f t="shared" si="17"/>
        <v>0.91628730167047401</v>
      </c>
      <c r="K132">
        <f t="shared" si="18"/>
        <v>-0.40052163586683015</v>
      </c>
      <c r="M132">
        <f t="shared" si="19"/>
        <v>1.916287301670474</v>
      </c>
      <c r="N132">
        <f t="shared" si="20"/>
        <v>-0.40052163586683015</v>
      </c>
      <c r="P132">
        <f t="shared" si="21"/>
        <v>1.9576962489980276</v>
      </c>
      <c r="Q132">
        <f t="shared" si="22"/>
        <v>5.8349061740872514</v>
      </c>
    </row>
    <row r="133" spans="1:17" x14ac:dyDescent="0.2">
      <c r="A133">
        <v>128.02064049418621</v>
      </c>
      <c r="B133" s="1">
        <f>APF_B!N133-APF_A!N133</f>
        <v>-24.049393389230261</v>
      </c>
      <c r="C133">
        <f t="shared" ref="C133:C196" si="23">B133/360</f>
        <v>-6.6803870525639616E-2</v>
      </c>
      <c r="D133">
        <f t="shared" ref="D133:D196" si="24">C133-ROUNDDOWN(C133,0)</f>
        <v>-6.6803870525639616E-2</v>
      </c>
      <c r="E133">
        <f t="shared" ref="E133:E196" si="25">D133*360</f>
        <v>-24.049393389230261</v>
      </c>
      <c r="F133">
        <f t="shared" ref="F133:F196" si="26">IF(E133&lt;-180,E133+360,IF(E133&gt;180,E133-360,E133))</f>
        <v>-24.049393389230261</v>
      </c>
      <c r="H133">
        <f t="shared" ref="H133:H196" si="27">RADIANS(B133)</f>
        <v>-0.41974109774942625</v>
      </c>
      <c r="J133">
        <f t="shared" ref="J133:J196" si="28">$V$16*COS(H133)</f>
        <v>0.91319447980777391</v>
      </c>
      <c r="K133">
        <f t="shared" ref="K133:K196" si="29">$V$16*SIN(H133)</f>
        <v>-0.40752403861442232</v>
      </c>
      <c r="M133">
        <f t="shared" ref="M133:M196" si="30">$V$14+J133</f>
        <v>1.9131944798077738</v>
      </c>
      <c r="N133">
        <f t="shared" ref="N133:N196" si="31">K133</f>
        <v>-0.40752403861442232</v>
      </c>
      <c r="P133">
        <f t="shared" ref="P133:P196" si="32">SQRT(M133^2+N133^2)</f>
        <v>1.9561157837959253</v>
      </c>
      <c r="Q133">
        <f t="shared" ref="Q133:Q196" si="33">IFERROR(20*LOG(P133),-320)</f>
        <v>5.8278911478399884</v>
      </c>
    </row>
    <row r="134" spans="1:17" x14ac:dyDescent="0.2">
      <c r="A134">
        <v>129.8763263152423</v>
      </c>
      <c r="B134" s="1">
        <f>APF_B!N134-APF_A!N134</f>
        <v>-24.498741529736492</v>
      </c>
      <c r="C134">
        <f t="shared" si="23"/>
        <v>-6.8052059804823595E-2</v>
      </c>
      <c r="D134">
        <f t="shared" si="24"/>
        <v>-6.8052059804823595E-2</v>
      </c>
      <c r="E134">
        <f t="shared" si="25"/>
        <v>-24.498741529736495</v>
      </c>
      <c r="F134">
        <f t="shared" si="26"/>
        <v>-24.498741529736495</v>
      </c>
      <c r="H134">
        <f t="shared" si="27"/>
        <v>-0.42758370228897408</v>
      </c>
      <c r="J134">
        <f t="shared" si="28"/>
        <v>0.90997037916588597</v>
      </c>
      <c r="K134">
        <f t="shared" si="29"/>
        <v>-0.41467325575770347</v>
      </c>
      <c r="M134">
        <f t="shared" si="30"/>
        <v>1.909970379165886</v>
      </c>
      <c r="N134">
        <f t="shared" si="31"/>
        <v>-0.41467325575770347</v>
      </c>
      <c r="P134">
        <f t="shared" si="32"/>
        <v>1.9544668731732886</v>
      </c>
      <c r="Q134">
        <f t="shared" si="33"/>
        <v>5.8205662769466322</v>
      </c>
    </row>
    <row r="135" spans="1:17" x14ac:dyDescent="0.2">
      <c r="A135">
        <v>131.75891068838479</v>
      </c>
      <c r="B135" s="1">
        <f>APF_B!N135-APF_A!N135</f>
        <v>-24.959192644699669</v>
      </c>
      <c r="C135">
        <f t="shared" si="23"/>
        <v>-6.9331090679721305E-2</v>
      </c>
      <c r="D135">
        <f t="shared" si="24"/>
        <v>-6.9331090679721305E-2</v>
      </c>
      <c r="E135">
        <f t="shared" si="25"/>
        <v>-24.959192644699669</v>
      </c>
      <c r="F135">
        <f t="shared" si="26"/>
        <v>-24.959192644699669</v>
      </c>
      <c r="H135">
        <f t="shared" si="27"/>
        <v>-0.43562009028956045</v>
      </c>
      <c r="J135">
        <f t="shared" si="28"/>
        <v>0.90660855546708929</v>
      </c>
      <c r="K135">
        <f t="shared" si="29"/>
        <v>-0.42197266161906472</v>
      </c>
      <c r="M135">
        <f t="shared" si="30"/>
        <v>1.9066085554670893</v>
      </c>
      <c r="N135">
        <f t="shared" si="31"/>
        <v>-0.42197266161906472</v>
      </c>
      <c r="P135">
        <f t="shared" si="32"/>
        <v>1.9527460436355206</v>
      </c>
      <c r="Q135">
        <f t="shared" si="33"/>
        <v>5.8129153315102542</v>
      </c>
    </row>
    <row r="136" spans="1:17" x14ac:dyDescent="0.2">
      <c r="A136">
        <v>133.66878351372293</v>
      </c>
      <c r="B136" s="1">
        <f>APF_B!N136-APF_A!N136</f>
        <v>-25.431116403674139</v>
      </c>
      <c r="C136">
        <f t="shared" si="23"/>
        <v>-7.0641990010205935E-2</v>
      </c>
      <c r="D136">
        <f t="shared" si="24"/>
        <v>-7.0641990010205935E-2</v>
      </c>
      <c r="E136">
        <f t="shared" si="25"/>
        <v>-25.431116403674135</v>
      </c>
      <c r="F136">
        <f t="shared" si="26"/>
        <v>-25.431116403674135</v>
      </c>
      <c r="H136">
        <f t="shared" si="27"/>
        <v>-0.4438567137020531</v>
      </c>
      <c r="J136">
        <f t="shared" si="28"/>
        <v>0.9031022119825689</v>
      </c>
      <c r="K136">
        <f t="shared" si="29"/>
        <v>-0.4294256567931069</v>
      </c>
      <c r="M136">
        <f t="shared" si="30"/>
        <v>1.9031022119825689</v>
      </c>
      <c r="N136">
        <f t="shared" si="31"/>
        <v>-0.4294256567931069</v>
      </c>
      <c r="P136">
        <f t="shared" si="32"/>
        <v>1.9509496210730657</v>
      </c>
      <c r="Q136">
        <f t="shared" si="33"/>
        <v>5.8049210970399123</v>
      </c>
    </row>
    <row r="137" spans="1:17" x14ac:dyDescent="0.2">
      <c r="A137">
        <v>135.60634034304923</v>
      </c>
      <c r="B137" s="1">
        <f>APF_B!N137-APF_A!N137</f>
        <v>-25.914896953312109</v>
      </c>
      <c r="C137">
        <f t="shared" si="23"/>
        <v>-7.198582487031141E-2</v>
      </c>
      <c r="D137">
        <f t="shared" si="24"/>
        <v>-7.198582487031141E-2</v>
      </c>
      <c r="E137">
        <f t="shared" si="25"/>
        <v>-25.914896953312109</v>
      </c>
      <c r="F137">
        <f t="shared" si="26"/>
        <v>-25.914896953312109</v>
      </c>
      <c r="H137">
        <f t="shared" si="27"/>
        <v>-0.45230027715034354</v>
      </c>
      <c r="J137">
        <f t="shared" si="28"/>
        <v>0.8994441797001741</v>
      </c>
      <c r="K137">
        <f t="shared" si="29"/>
        <v>-0.43703565941863481</v>
      </c>
      <c r="M137">
        <f t="shared" si="30"/>
        <v>1.8994441797001742</v>
      </c>
      <c r="N137">
        <f t="shared" si="31"/>
        <v>-0.43703565941863481</v>
      </c>
      <c r="P137">
        <f t="shared" si="32"/>
        <v>1.9490737183083531</v>
      </c>
      <c r="Q137">
        <f t="shared" si="33"/>
        <v>5.796565308253685</v>
      </c>
    </row>
    <row r="138" spans="1:17" x14ac:dyDescent="0.2">
      <c r="A138">
        <v>137.57198246176156</v>
      </c>
      <c r="B138" s="1">
        <f>APF_B!N138-APF_A!N138</f>
        <v>-26.410933453964788</v>
      </c>
      <c r="C138">
        <f t="shared" si="23"/>
        <v>-7.3363704038791083E-2</v>
      </c>
      <c r="D138">
        <f t="shared" si="24"/>
        <v>-7.3363704038791083E-2</v>
      </c>
      <c r="E138">
        <f t="shared" si="25"/>
        <v>-26.410933453964791</v>
      </c>
      <c r="F138">
        <f t="shared" si="26"/>
        <v>-26.410933453964791</v>
      </c>
      <c r="H138">
        <f t="shared" si="27"/>
        <v>-0.46095774729680378</v>
      </c>
      <c r="J138">
        <f t="shared" si="28"/>
        <v>0.89562689652572658</v>
      </c>
      <c r="K138">
        <f t="shared" si="29"/>
        <v>-0.44480609507930019</v>
      </c>
      <c r="M138">
        <f t="shared" si="30"/>
        <v>1.8956268965257266</v>
      </c>
      <c r="N138">
        <f t="shared" si="31"/>
        <v>-0.44480609507930019</v>
      </c>
      <c r="P138">
        <f t="shared" si="32"/>
        <v>1.9471142218810515</v>
      </c>
      <c r="Q138">
        <f t="shared" si="33"/>
        <v>5.7878285781934409</v>
      </c>
    </row>
    <row r="139" spans="1:17" x14ac:dyDescent="0.2">
      <c r="A139">
        <v>139.56611697197329</v>
      </c>
      <c r="B139" s="1">
        <f>APF_B!N139-APF_A!N139</f>
        <v>-26.919640624263934</v>
      </c>
      <c r="C139">
        <f t="shared" si="23"/>
        <v>-7.4776779511844263E-2</v>
      </c>
      <c r="D139">
        <f t="shared" si="24"/>
        <v>-7.4776779511844263E-2</v>
      </c>
      <c r="E139">
        <f t="shared" si="25"/>
        <v>-26.919640624263934</v>
      </c>
      <c r="F139">
        <f t="shared" si="26"/>
        <v>-26.919640624263934</v>
      </c>
      <c r="H139">
        <f t="shared" si="27"/>
        <v>-0.46983636234702736</v>
      </c>
      <c r="J139">
        <f t="shared" si="28"/>
        <v>0.89164238550691366</v>
      </c>
      <c r="K139">
        <f t="shared" si="29"/>
        <v>-0.45274038517404253</v>
      </c>
      <c r="M139">
        <f t="shared" si="30"/>
        <v>1.8916423855069135</v>
      </c>
      <c r="N139">
        <f t="shared" si="31"/>
        <v>-0.45274038517404253</v>
      </c>
      <c r="P139">
        <f t="shared" si="32"/>
        <v>1.9450667780345812</v>
      </c>
      <c r="Q139">
        <f t="shared" si="33"/>
        <v>5.7786903223254136</v>
      </c>
    </row>
    <row r="140" spans="1:17" x14ac:dyDescent="0.2">
      <c r="A140">
        <v>141.58915687682759</v>
      </c>
      <c r="B140" s="1">
        <f>APF_B!N140-APF_A!N140</f>
        <v>-27.441449291678111</v>
      </c>
      <c r="C140">
        <f t="shared" si="23"/>
        <v>-7.6226248032439201E-2</v>
      </c>
      <c r="D140">
        <f t="shared" si="24"/>
        <v>-7.6226248032439201E-2</v>
      </c>
      <c r="E140">
        <f t="shared" si="25"/>
        <v>-27.441449291678111</v>
      </c>
      <c r="F140">
        <f t="shared" si="26"/>
        <v>-27.441449291678111</v>
      </c>
      <c r="H140">
        <f t="shared" si="27"/>
        <v>-0.47894364165884884</v>
      </c>
      <c r="J140">
        <f t="shared" si="28"/>
        <v>0.88748223207677224</v>
      </c>
      <c r="K140">
        <f t="shared" si="29"/>
        <v>-0.46084193358247055</v>
      </c>
      <c r="M140">
        <f t="shared" si="30"/>
        <v>1.8874822320767723</v>
      </c>
      <c r="N140">
        <f t="shared" si="31"/>
        <v>-0.46084193358247055</v>
      </c>
      <c r="P140">
        <f t="shared" si="32"/>
        <v>1.9429267778672321</v>
      </c>
      <c r="Q140">
        <f t="shared" si="33"/>
        <v>5.7691286772820973</v>
      </c>
    </row>
    <row r="141" spans="1:17" x14ac:dyDescent="0.2">
      <c r="A141">
        <v>143.64152116603412</v>
      </c>
      <c r="B141" s="1">
        <f>APF_B!N141-APF_A!N141</f>
        <v>-27.976806946667296</v>
      </c>
      <c r="C141">
        <f t="shared" si="23"/>
        <v>-7.7713352629631374E-2</v>
      </c>
      <c r="D141">
        <f t="shared" si="24"/>
        <v>-7.7713352629631374E-2</v>
      </c>
      <c r="E141">
        <f t="shared" si="25"/>
        <v>-27.976806946667296</v>
      </c>
      <c r="F141">
        <f t="shared" si="26"/>
        <v>-27.976806946667296</v>
      </c>
      <c r="H141">
        <f t="shared" si="27"/>
        <v>-0.48828739541416594</v>
      </c>
      <c r="J141">
        <f t="shared" si="28"/>
        <v>0.88313756032321256</v>
      </c>
      <c r="K141">
        <f t="shared" si="29"/>
        <v>-0.46911411143384296</v>
      </c>
      <c r="M141">
        <f t="shared" si="30"/>
        <v>1.8831375603232126</v>
      </c>
      <c r="N141">
        <f t="shared" si="31"/>
        <v>-0.46911411143384296</v>
      </c>
      <c r="P141">
        <f t="shared" si="32"/>
        <v>1.9406893416120017</v>
      </c>
      <c r="Q141">
        <f t="shared" si="33"/>
        <v>5.7591204138814858</v>
      </c>
    </row>
    <row r="142" spans="1:17" x14ac:dyDescent="0.2">
      <c r="A142">
        <v>145.72363490264559</v>
      </c>
      <c r="B142" s="1">
        <f>APF_B!N142-APF_A!N142</f>
        <v>-28.526178297509318</v>
      </c>
      <c r="C142">
        <f t="shared" si="23"/>
        <v>-7.92393841597481E-2</v>
      </c>
      <c r="D142">
        <f t="shared" si="24"/>
        <v>-7.92393841597481E-2</v>
      </c>
      <c r="E142">
        <f t="shared" si="25"/>
        <v>-28.526178297509315</v>
      </c>
      <c r="F142">
        <f t="shared" si="26"/>
        <v>-28.526178297509315</v>
      </c>
      <c r="H142">
        <f t="shared" si="27"/>
        <v>-0.49787573430248816</v>
      </c>
      <c r="J142">
        <f t="shared" si="28"/>
        <v>0.87859900830360149</v>
      </c>
      <c r="K142">
        <f t="shared" si="29"/>
        <v>-0.47756023976868933</v>
      </c>
      <c r="M142">
        <f t="shared" si="30"/>
        <v>1.8785990083036015</v>
      </c>
      <c r="N142">
        <f t="shared" si="31"/>
        <v>-0.47756023976868933</v>
      </c>
      <c r="P142">
        <f t="shared" si="32"/>
        <v>1.9383493020111733</v>
      </c>
      <c r="Q142">
        <f t="shared" si="33"/>
        <v>5.7486408440424661</v>
      </c>
    </row>
    <row r="143" spans="1:17" x14ac:dyDescent="0.2">
      <c r="A143">
        <v>147.83592931109195</v>
      </c>
      <c r="B143" s="1">
        <f>APF_B!N143-APF_A!N143</f>
        <v>-29.090045822446257</v>
      </c>
      <c r="C143">
        <f t="shared" si="23"/>
        <v>-8.0805682840128484E-2</v>
      </c>
      <c r="D143">
        <f t="shared" si="24"/>
        <v>-8.0805682840128484E-2</v>
      </c>
      <c r="E143">
        <f t="shared" si="25"/>
        <v>-29.090045822446253</v>
      </c>
      <c r="F143">
        <f t="shared" si="26"/>
        <v>-29.090045822446253</v>
      </c>
      <c r="H143">
        <f t="shared" si="27"/>
        <v>-0.50771707915770892</v>
      </c>
      <c r="J143">
        <f t="shared" si="28"/>
        <v>0.87385670243702118</v>
      </c>
      <c r="K143">
        <f t="shared" si="29"/>
        <v>-0.48618356986419792</v>
      </c>
      <c r="M143">
        <f t="shared" si="30"/>
        <v>1.8738567024370212</v>
      </c>
      <c r="N143">
        <f t="shared" si="31"/>
        <v>-0.48618356986419792</v>
      </c>
      <c r="P143">
        <f t="shared" si="32"/>
        <v>1.9359011867536118</v>
      </c>
      <c r="Q143">
        <f t="shared" si="33"/>
        <v>5.7376637211949451</v>
      </c>
    </row>
    <row r="144" spans="1:17" x14ac:dyDescent="0.2">
      <c r="A144">
        <v>149.97884186649119</v>
      </c>
      <c r="B144" s="1">
        <f>APF_B!N144-APF_A!N144</f>
        <v>-29.66891031511858</v>
      </c>
      <c r="C144">
        <f t="shared" si="23"/>
        <v>-8.2413639764218283E-2</v>
      </c>
      <c r="D144">
        <f t="shared" si="24"/>
        <v>-8.2413639764218283E-2</v>
      </c>
      <c r="E144">
        <f t="shared" si="25"/>
        <v>-29.66891031511858</v>
      </c>
      <c r="F144">
        <f t="shared" si="26"/>
        <v>-29.66891031511858</v>
      </c>
      <c r="H144">
        <f t="shared" si="27"/>
        <v>-0.51782017047772755</v>
      </c>
      <c r="J144">
        <f t="shared" si="28"/>
        <v>0.86890023102477498</v>
      </c>
      <c r="K144">
        <f t="shared" si="29"/>
        <v>-0.4949872609725352</v>
      </c>
      <c r="M144">
        <f t="shared" si="30"/>
        <v>1.8689002310247749</v>
      </c>
      <c r="N144">
        <f t="shared" si="31"/>
        <v>-0.4949872609725352</v>
      </c>
      <c r="P144">
        <f t="shared" si="32"/>
        <v>1.9333391999464422</v>
      </c>
      <c r="Q144">
        <f t="shared" si="33"/>
        <v>5.7261611337672385</v>
      </c>
    </row>
    <row r="145" spans="1:17" x14ac:dyDescent="0.2">
      <c r="A145">
        <v>152.15281638525403</v>
      </c>
      <c r="B145" s="1">
        <f>APF_B!N145-APF_A!N145</f>
        <v>-30.263291418601796</v>
      </c>
      <c r="C145">
        <f t="shared" si="23"/>
        <v>-8.4064698385004993E-2</v>
      </c>
      <c r="D145">
        <f t="shared" si="24"/>
        <v>-8.4064698385004993E-2</v>
      </c>
      <c r="E145">
        <f t="shared" si="25"/>
        <v>-30.263291418601799</v>
      </c>
      <c r="F145">
        <f t="shared" si="26"/>
        <v>-30.263291418601799</v>
      </c>
      <c r="H145">
        <f t="shared" si="27"/>
        <v>-0.52819407774514682</v>
      </c>
      <c r="J145">
        <f t="shared" si="28"/>
        <v>0.86371861697019214</v>
      </c>
      <c r="K145">
        <f t="shared" si="29"/>
        <v>-0.50397435519984402</v>
      </c>
      <c r="M145">
        <f t="shared" si="30"/>
        <v>1.8637186169701923</v>
      </c>
      <c r="N145">
        <f t="shared" si="31"/>
        <v>-0.50397435519984402</v>
      </c>
      <c r="P145">
        <f t="shared" si="32"/>
        <v>1.9306572025971842</v>
      </c>
      <c r="Q145">
        <f t="shared" si="33"/>
        <v>5.7141033913164616</v>
      </c>
    </row>
    <row r="146" spans="1:17" x14ac:dyDescent="0.2">
      <c r="A146">
        <v>154.35830311700246</v>
      </c>
      <c r="B146" s="1">
        <f>APF_B!N146-APF_A!N146</f>
        <v>-30.873728142575146</v>
      </c>
      <c r="C146">
        <f t="shared" si="23"/>
        <v>-8.576035595159763E-2</v>
      </c>
      <c r="D146">
        <f t="shared" si="24"/>
        <v>-8.576035595159763E-2</v>
      </c>
      <c r="E146">
        <f t="shared" si="25"/>
        <v>-30.873728142575146</v>
      </c>
      <c r="F146">
        <f t="shared" si="26"/>
        <v>-30.873728142575146</v>
      </c>
      <c r="H146">
        <f t="shared" si="27"/>
        <v>-0.53884820845356962</v>
      </c>
      <c r="J146">
        <f t="shared" si="28"/>
        <v>0.85830028979349526</v>
      </c>
      <c r="K146">
        <f t="shared" si="29"/>
        <v>-0.51314774923057205</v>
      </c>
      <c r="M146">
        <f t="shared" si="30"/>
        <v>1.8583002897934953</v>
      </c>
      <c r="N146">
        <f t="shared" si="31"/>
        <v>-0.51314774923057205</v>
      </c>
      <c r="P146">
        <f t="shared" si="32"/>
        <v>1.9278486920884093</v>
      </c>
      <c r="Q146">
        <f t="shared" si="33"/>
        <v>5.7014589028535898</v>
      </c>
    </row>
    <row r="147" spans="1:17" x14ac:dyDescent="0.2">
      <c r="A147">
        <v>156.59575883782051</v>
      </c>
      <c r="B147" s="1">
        <f>APF_B!N147-APF_A!N147</f>
        <v>-31.50077935730036</v>
      </c>
      <c r="C147">
        <f t="shared" si="23"/>
        <v>-8.7502164881389885E-2</v>
      </c>
      <c r="D147">
        <f t="shared" si="24"/>
        <v>-8.7502164881389885E-2</v>
      </c>
      <c r="E147">
        <f t="shared" si="25"/>
        <v>-31.50077935730036</v>
      </c>
      <c r="F147">
        <f t="shared" si="26"/>
        <v>-31.50077935730036</v>
      </c>
      <c r="H147">
        <f t="shared" si="27"/>
        <v>-0.54979231672915452</v>
      </c>
      <c r="J147">
        <f t="shared" si="28"/>
        <v>0.85263305706636972</v>
      </c>
      <c r="K147">
        <f t="shared" si="29"/>
        <v>-0.52251016257835281</v>
      </c>
      <c r="M147">
        <f t="shared" si="30"/>
        <v>1.8526330570663698</v>
      </c>
      <c r="N147">
        <f t="shared" si="31"/>
        <v>-0.52251016257835281</v>
      </c>
      <c r="P147">
        <f t="shared" si="32"/>
        <v>1.9249067806345168</v>
      </c>
      <c r="Q147">
        <f t="shared" si="33"/>
        <v>5.6881940469026979</v>
      </c>
    </row>
    <row r="148" spans="1:17" x14ac:dyDescent="0.2">
      <c r="A148">
        <v>158.86564694485634</v>
      </c>
      <c r="B148" s="1">
        <f>APF_B!N148-APF_A!N148</f>
        <v>-32.145024257075704</v>
      </c>
      <c r="C148">
        <f t="shared" si="23"/>
        <v>-8.9291734047432514E-2</v>
      </c>
      <c r="D148">
        <f t="shared" si="24"/>
        <v>-8.9291734047432514E-2</v>
      </c>
      <c r="E148">
        <f t="shared" si="25"/>
        <v>-32.145024257075704</v>
      </c>
      <c r="F148">
        <f t="shared" si="26"/>
        <v>-32.145024257075704</v>
      </c>
      <c r="H148">
        <f t="shared" si="27"/>
        <v>-0.56103651141941513</v>
      </c>
      <c r="J148">
        <f t="shared" si="28"/>
        <v>0.84670407542528947</v>
      </c>
      <c r="K148">
        <f t="shared" si="29"/>
        <v>-0.53206410201986531</v>
      </c>
      <c r="M148">
        <f t="shared" si="30"/>
        <v>1.8467040754252895</v>
      </c>
      <c r="N148">
        <f t="shared" si="31"/>
        <v>-0.53206410201986531</v>
      </c>
      <c r="P148">
        <f t="shared" si="32"/>
        <v>1.9218241727199132</v>
      </c>
      <c r="Q148">
        <f t="shared" si="33"/>
        <v>5.674273032826175</v>
      </c>
    </row>
    <row r="149" spans="1:17" x14ac:dyDescent="0.2">
      <c r="A149">
        <v>161.16843755229638</v>
      </c>
      <c r="B149" s="1">
        <f>APF_B!N149-APF_A!N149</f>
        <v>-32.807062784724224</v>
      </c>
      <c r="C149">
        <f t="shared" si="23"/>
        <v>-9.1130729957567283E-2</v>
      </c>
      <c r="D149">
        <f t="shared" si="24"/>
        <v>-9.1130729957567283E-2</v>
      </c>
      <c r="E149">
        <f t="shared" si="25"/>
        <v>-32.807062784724224</v>
      </c>
      <c r="F149">
        <f t="shared" si="26"/>
        <v>-32.807062784724224</v>
      </c>
      <c r="H149">
        <f t="shared" si="27"/>
        <v>-0.57259126350193734</v>
      </c>
      <c r="J149">
        <f t="shared" si="28"/>
        <v>0.84049982136263701</v>
      </c>
      <c r="K149">
        <f t="shared" si="29"/>
        <v>-0.54181182184350252</v>
      </c>
      <c r="M149">
        <f t="shared" si="30"/>
        <v>1.8404998213626369</v>
      </c>
      <c r="N149">
        <f t="shared" si="31"/>
        <v>-0.54181182184350252</v>
      </c>
      <c r="P149">
        <f t="shared" si="32"/>
        <v>1.9185931415298225</v>
      </c>
      <c r="Q149">
        <f t="shared" si="33"/>
        <v>5.6596577529441197</v>
      </c>
    </row>
    <row r="150" spans="1:17" x14ac:dyDescent="0.2">
      <c r="A150">
        <v>163.50460758873001</v>
      </c>
      <c r="B150" s="1">
        <f>APF_B!N150-APF_A!N150</f>
        <v>-33.487516007517684</v>
      </c>
      <c r="C150">
        <f t="shared" si="23"/>
        <v>-9.3020877798660237E-2</v>
      </c>
      <c r="D150">
        <f t="shared" si="24"/>
        <v>-9.3020877798660237E-2</v>
      </c>
      <c r="E150">
        <f t="shared" si="25"/>
        <v>-33.487516007517684</v>
      </c>
      <c r="F150">
        <f t="shared" si="26"/>
        <v>-33.487516007517684</v>
      </c>
      <c r="H150">
        <f t="shared" si="27"/>
        <v>-0.58446741264548974</v>
      </c>
      <c r="J150">
        <f t="shared" si="28"/>
        <v>0.83400606204041383</v>
      </c>
      <c r="K150">
        <f t="shared" si="29"/>
        <v>-0.55175527952149339</v>
      </c>
      <c r="M150">
        <f t="shared" si="30"/>
        <v>1.8340060620404137</v>
      </c>
      <c r="N150">
        <f t="shared" si="31"/>
        <v>-0.55175527952149339</v>
      </c>
      <c r="P150">
        <f t="shared" si="32"/>
        <v>1.9152055043991563</v>
      </c>
      <c r="Q150">
        <f t="shared" si="33"/>
        <v>5.644307624976288</v>
      </c>
    </row>
    <row r="151" spans="1:17" x14ac:dyDescent="0.2">
      <c r="A151">
        <v>165.87464089592572</v>
      </c>
      <c r="B151" s="1">
        <f>APF_B!N151-APF_A!N151</f>
        <v>-34.187026433421408</v>
      </c>
      <c r="C151">
        <f t="shared" si="23"/>
        <v>-9.4963962315059464E-2</v>
      </c>
      <c r="D151">
        <f t="shared" si="24"/>
        <v>-9.4963962315059464E-2</v>
      </c>
      <c r="E151">
        <f t="shared" si="25"/>
        <v>-34.187026433421408</v>
      </c>
      <c r="F151">
        <f t="shared" si="26"/>
        <v>-34.187026433421408</v>
      </c>
      <c r="H151">
        <f t="shared" si="27"/>
        <v>-0.59667617272953755</v>
      </c>
      <c r="J151">
        <f t="shared" si="28"/>
        <v>0.82720782642645263</v>
      </c>
      <c r="K151">
        <f t="shared" si="29"/>
        <v>-0.56189608638859889</v>
      </c>
      <c r="M151">
        <f t="shared" si="30"/>
        <v>1.8272078264264526</v>
      </c>
      <c r="N151">
        <f t="shared" si="31"/>
        <v>-0.56189608638859889</v>
      </c>
      <c r="P151">
        <f t="shared" si="32"/>
        <v>1.9116525973232965</v>
      </c>
      <c r="Q151">
        <f t="shared" si="33"/>
        <v>5.6281794243471674</v>
      </c>
    </row>
    <row r="152" spans="1:17" x14ac:dyDescent="0.2">
      <c r="A152">
        <v>168.27902832903908</v>
      </c>
      <c r="B152" s="1">
        <f>APF_B!N152-APF_A!N152</f>
        <v>-34.90625825514411</v>
      </c>
      <c r="C152">
        <f t="shared" si="23"/>
        <v>-9.6961828486511414E-2</v>
      </c>
      <c r="D152">
        <f t="shared" si="24"/>
        <v>-9.6961828486511414E-2</v>
      </c>
      <c r="E152">
        <f t="shared" si="25"/>
        <v>-34.90625825514411</v>
      </c>
      <c r="F152">
        <f t="shared" si="26"/>
        <v>-34.90625825514411</v>
      </c>
      <c r="H152">
        <f t="shared" si="27"/>
        <v>-0.60922913610371565</v>
      </c>
      <c r="J152">
        <f t="shared" si="28"/>
        <v>0.82008937711391272</v>
      </c>
      <c r="K152">
        <f t="shared" si="29"/>
        <v>-0.57223545289060396</v>
      </c>
      <c r="M152">
        <f t="shared" si="30"/>
        <v>1.8200893771139128</v>
      </c>
      <c r="N152">
        <f t="shared" si="31"/>
        <v>-0.57223545289060396</v>
      </c>
      <c r="P152">
        <f t="shared" si="32"/>
        <v>1.9079252485954017</v>
      </c>
      <c r="Q152">
        <f t="shared" si="33"/>
        <v>5.6112271059098902</v>
      </c>
    </row>
    <row r="153" spans="1:17" x14ac:dyDescent="0.2">
      <c r="A153">
        <v>170.71826785827326</v>
      </c>
      <c r="B153" s="1">
        <f>APF_B!N153-APF_A!N153</f>
        <v>-35.645897507711368</v>
      </c>
      <c r="C153">
        <f t="shared" si="23"/>
        <v>-9.9016381965864916E-2</v>
      </c>
      <c r="D153">
        <f t="shared" si="24"/>
        <v>-9.9016381965864916E-2</v>
      </c>
      <c r="E153">
        <f t="shared" si="25"/>
        <v>-35.645897507711368</v>
      </c>
      <c r="F153">
        <f t="shared" si="26"/>
        <v>-35.645897507711368</v>
      </c>
      <c r="H153">
        <f t="shared" si="27"/>
        <v>-0.62213827633800423</v>
      </c>
      <c r="J153">
        <f t="shared" si="28"/>
        <v>0.81263418325668613</v>
      </c>
      <c r="K153">
        <f t="shared" si="29"/>
        <v>-0.58277412794558647</v>
      </c>
      <c r="M153">
        <f t="shared" si="30"/>
        <v>1.8126341832566861</v>
      </c>
      <c r="N153">
        <f t="shared" si="31"/>
        <v>-0.58277412794558647</v>
      </c>
      <c r="P153">
        <f t="shared" si="32"/>
        <v>1.9040137516607836</v>
      </c>
      <c r="Q153">
        <f t="shared" si="33"/>
        <v>5.5934016146752876</v>
      </c>
    </row>
    <row r="154" spans="1:17" x14ac:dyDescent="0.2">
      <c r="A154">
        <v>173.19286467201312</v>
      </c>
      <c r="B154" s="1">
        <f>APF_B!N154-APF_A!N154</f>
        <v>-36.406652123391268</v>
      </c>
      <c r="C154">
        <f t="shared" si="23"/>
        <v>-0.10112958923164241</v>
      </c>
      <c r="D154">
        <f t="shared" si="24"/>
        <v>-0.10112958923164241</v>
      </c>
      <c r="E154">
        <f t="shared" si="25"/>
        <v>-36.406652123391268</v>
      </c>
      <c r="F154">
        <f t="shared" si="26"/>
        <v>-36.406652123391268</v>
      </c>
      <c r="H154">
        <f t="shared" si="27"/>
        <v>-0.63541594918136246</v>
      </c>
      <c r="J154">
        <f t="shared" si="28"/>
        <v>0.80482489513485433</v>
      </c>
      <c r="K154">
        <f t="shared" si="29"/>
        <v>-0.59351233194531905</v>
      </c>
      <c r="M154">
        <f t="shared" si="30"/>
        <v>1.8048248951348542</v>
      </c>
      <c r="N154">
        <f t="shared" si="31"/>
        <v>-0.59351233194531905</v>
      </c>
      <c r="P154">
        <f t="shared" si="32"/>
        <v>1.8999078373094069</v>
      </c>
      <c r="Q154">
        <f t="shared" si="33"/>
        <v>5.5746506851749853</v>
      </c>
    </row>
    <row r="155" spans="1:17" x14ac:dyDescent="0.2">
      <c r="A155">
        <v>175.70333128145444</v>
      </c>
      <c r="B155" s="1">
        <f>APF_B!N155-APF_A!N155</f>
        <v>-37.189251865796621</v>
      </c>
      <c r="C155">
        <f t="shared" si="23"/>
        <v>-0.10330347740499062</v>
      </c>
      <c r="D155">
        <f t="shared" si="24"/>
        <v>-0.10330347740499062</v>
      </c>
      <c r="E155">
        <f t="shared" si="25"/>
        <v>-37.189251865796621</v>
      </c>
      <c r="F155">
        <f t="shared" si="26"/>
        <v>-37.189251865796621</v>
      </c>
      <c r="H155">
        <f t="shared" si="27"/>
        <v>-0.64907489141159536</v>
      </c>
      <c r="J155">
        <f t="shared" si="28"/>
        <v>0.79664332095618784</v>
      </c>
      <c r="K155">
        <f t="shared" si="29"/>
        <v>-0.60444968291487766</v>
      </c>
      <c r="M155">
        <f t="shared" si="30"/>
        <v>1.7966433209561878</v>
      </c>
      <c r="N155">
        <f t="shared" si="31"/>
        <v>-0.60444968291487766</v>
      </c>
      <c r="P155">
        <f t="shared" si="32"/>
        <v>1.8955966453632416</v>
      </c>
      <c r="Q155">
        <f t="shared" si="33"/>
        <v>5.5549186291448427</v>
      </c>
    </row>
    <row r="156" spans="1:17" x14ac:dyDescent="0.2">
      <c r="A156">
        <v>178.25018762674915</v>
      </c>
      <c r="B156" s="1">
        <f>APF_B!N156-APF_A!N156</f>
        <v>-37.994448122675408</v>
      </c>
      <c r="C156">
        <f t="shared" si="23"/>
        <v>-0.10554013367409835</v>
      </c>
      <c r="D156">
        <f t="shared" si="24"/>
        <v>-0.10554013367409835</v>
      </c>
      <c r="E156">
        <f t="shared" si="25"/>
        <v>-37.994448122675408</v>
      </c>
      <c r="F156">
        <f t="shared" si="26"/>
        <v>-37.994448122675408</v>
      </c>
      <c r="H156">
        <f t="shared" si="27"/>
        <v>-0.66312821721886428</v>
      </c>
      <c r="J156">
        <f t="shared" si="28"/>
        <v>0.78807040660464922</v>
      </c>
      <c r="K156">
        <f t="shared" si="29"/>
        <v>-0.6155851153447286</v>
      </c>
      <c r="M156">
        <f t="shared" si="30"/>
        <v>1.7880704066046493</v>
      </c>
      <c r="N156">
        <f t="shared" si="31"/>
        <v>-0.6155851153447286</v>
      </c>
      <c r="P156">
        <f t="shared" si="32"/>
        <v>1.8910686960576812</v>
      </c>
      <c r="Q156">
        <f t="shared" si="33"/>
        <v>5.5341461112940626</v>
      </c>
    </row>
    <row r="157" spans="1:17" x14ac:dyDescent="0.2">
      <c r="A157">
        <v>180.83396118469011</v>
      </c>
      <c r="B157" s="1">
        <f>APF_B!N157-APF_A!N157</f>
        <v>-38.823013534447057</v>
      </c>
      <c r="C157">
        <f t="shared" si="23"/>
        <v>-0.10784170426235294</v>
      </c>
      <c r="D157">
        <f t="shared" si="24"/>
        <v>-0.10784170426235294</v>
      </c>
      <c r="E157">
        <f t="shared" si="25"/>
        <v>-38.823013534447057</v>
      </c>
      <c r="F157">
        <f t="shared" si="26"/>
        <v>-38.823013534447057</v>
      </c>
      <c r="H157">
        <f t="shared" si="27"/>
        <v>-0.67758941172242215</v>
      </c>
      <c r="J157">
        <f t="shared" si="28"/>
        <v>0.77908621916415421</v>
      </c>
      <c r="K157">
        <f t="shared" si="29"/>
        <v>-0.62691679121595023</v>
      </c>
      <c r="M157">
        <f t="shared" si="30"/>
        <v>1.7790862191641543</v>
      </c>
      <c r="N157">
        <f t="shared" si="31"/>
        <v>-0.62691679121595023</v>
      </c>
      <c r="P157">
        <f t="shared" si="32"/>
        <v>1.8863118613655347</v>
      </c>
      <c r="Q157">
        <f t="shared" si="33"/>
        <v>5.5122699130264632</v>
      </c>
    </row>
    <row r="158" spans="1:17" x14ac:dyDescent="0.2">
      <c r="A158">
        <v>183.45518707795594</v>
      </c>
      <c r="B158" s="1">
        <f>APF_B!N158-APF_A!N158</f>
        <v>-39.675741432935297</v>
      </c>
      <c r="C158">
        <f t="shared" si="23"/>
        <v>-0.11021039286926472</v>
      </c>
      <c r="D158">
        <f t="shared" si="24"/>
        <v>-0.11021039286926472</v>
      </c>
      <c r="E158">
        <f t="shared" si="25"/>
        <v>-39.675741432935297</v>
      </c>
      <c r="F158">
        <f t="shared" si="26"/>
        <v>-39.675741432935297</v>
      </c>
      <c r="H158">
        <f t="shared" si="27"/>
        <v>-0.69247232117465396</v>
      </c>
      <c r="J158">
        <f t="shared" si="28"/>
        <v>0.76966993517617288</v>
      </c>
      <c r="K158">
        <f t="shared" si="29"/>
        <v>-0.6384420027582034</v>
      </c>
      <c r="M158">
        <f t="shared" si="30"/>
        <v>1.7696699351761729</v>
      </c>
      <c r="N158">
        <f t="shared" si="31"/>
        <v>-0.6384420027582034</v>
      </c>
      <c r="P158">
        <f t="shared" si="32"/>
        <v>1.88131333656899</v>
      </c>
      <c r="Q158">
        <f t="shared" si="33"/>
        <v>5.4892226841073386</v>
      </c>
    </row>
    <row r="159" spans="1:17" x14ac:dyDescent="0.2">
      <c r="A159">
        <v>186.11440818593979</v>
      </c>
      <c r="B159" s="1">
        <f>APF_B!N159-APF_A!N159</f>
        <v>-40.553445061777609</v>
      </c>
      <c r="C159">
        <f t="shared" si="23"/>
        <v>-0.11264845850493781</v>
      </c>
      <c r="D159">
        <f t="shared" si="24"/>
        <v>-0.11264845850493781</v>
      </c>
      <c r="E159">
        <f t="shared" si="25"/>
        <v>-40.553445061777609</v>
      </c>
      <c r="F159">
        <f t="shared" si="26"/>
        <v>-40.553445061777609</v>
      </c>
      <c r="H159">
        <f t="shared" si="27"/>
        <v>-0.70779113935465454</v>
      </c>
      <c r="J159">
        <f t="shared" si="28"/>
        <v>0.7597998347359799</v>
      </c>
      <c r="K159">
        <f t="shared" si="29"/>
        <v>-0.65015706651176031</v>
      </c>
      <c r="M159">
        <f t="shared" si="30"/>
        <v>1.75979983473598</v>
      </c>
      <c r="N159">
        <f t="shared" si="31"/>
        <v>-0.65015706651176031</v>
      </c>
      <c r="P159">
        <f t="shared" si="32"/>
        <v>1.8760596124515767</v>
      </c>
      <c r="Q159">
        <f t="shared" si="33"/>
        <v>5.4649326824328357</v>
      </c>
    </row>
    <row r="160" spans="1:17" x14ac:dyDescent="0.2">
      <c r="A160">
        <v>188.81217525718469</v>
      </c>
      <c r="B160" s="1">
        <f>APF_B!N160-APF_A!N160</f>
        <v>-41.456956547106302</v>
      </c>
      <c r="C160">
        <f t="shared" si="23"/>
        <v>-0.11515821263085084</v>
      </c>
      <c r="D160">
        <f t="shared" si="24"/>
        <v>-0.11515821263085084</v>
      </c>
      <c r="E160">
        <f t="shared" si="25"/>
        <v>-41.456956547106302</v>
      </c>
      <c r="F160">
        <f t="shared" si="26"/>
        <v>-41.456956547106302</v>
      </c>
      <c r="H160">
        <f t="shared" si="27"/>
        <v>-0.72356038960322466</v>
      </c>
      <c r="J160">
        <f t="shared" si="28"/>
        <v>0.7494533026899487</v>
      </c>
      <c r="K160">
        <f t="shared" si="29"/>
        <v>-0.66205720831898518</v>
      </c>
      <c r="M160">
        <f t="shared" si="30"/>
        <v>1.7494533026899486</v>
      </c>
      <c r="N160">
        <f t="shared" si="31"/>
        <v>-0.66205720831898518</v>
      </c>
      <c r="P160">
        <f t="shared" si="32"/>
        <v>1.8705364485569098</v>
      </c>
      <c r="Q160">
        <f t="shared" si="33"/>
        <v>5.4393235022526722</v>
      </c>
    </row>
    <row r="161" spans="1:17" x14ac:dyDescent="0.2">
      <c r="A161">
        <v>191.54904702344822</v>
      </c>
      <c r="B161" s="1">
        <f>APF_B!N161-APF_A!N161</f>
        <v>-42.387125583655973</v>
      </c>
      <c r="C161">
        <f t="shared" si="23"/>
        <v>-0.11774201551015548</v>
      </c>
      <c r="D161">
        <f t="shared" si="24"/>
        <v>-0.11774201551015548</v>
      </c>
      <c r="E161">
        <f t="shared" si="25"/>
        <v>-42.387125583655973</v>
      </c>
      <c r="F161">
        <f t="shared" si="26"/>
        <v>-42.387125583655973</v>
      </c>
      <c r="H161">
        <f t="shared" si="27"/>
        <v>-0.73979490189111985</v>
      </c>
      <c r="J161">
        <f t="shared" si="28"/>
        <v>0.73860683837220764</v>
      </c>
      <c r="K161">
        <f t="shared" si="29"/>
        <v>-0.67413643894230457</v>
      </c>
      <c r="M161">
        <f t="shared" si="30"/>
        <v>1.7386068383722075</v>
      </c>
      <c r="N161">
        <f t="shared" si="31"/>
        <v>-0.67413643894230457</v>
      </c>
      <c r="P161">
        <f t="shared" si="32"/>
        <v>1.8647288480485347</v>
      </c>
      <c r="Q161">
        <f t="shared" si="33"/>
        <v>5.4123137914448591</v>
      </c>
    </row>
    <row r="162" spans="1:17" x14ac:dyDescent="0.2">
      <c r="A162">
        <v>194.32559031542129</v>
      </c>
      <c r="B162" s="1">
        <f>APF_B!N162-APF_A!N162</f>
        <v>-43.344817798319525</v>
      </c>
      <c r="C162">
        <f t="shared" si="23"/>
        <v>-0.12040227166199868</v>
      </c>
      <c r="D162">
        <f t="shared" si="24"/>
        <v>-0.12040227166199868</v>
      </c>
      <c r="E162">
        <f t="shared" si="25"/>
        <v>-43.344817798319525</v>
      </c>
      <c r="F162">
        <f t="shared" si="26"/>
        <v>-43.344817798319525</v>
      </c>
      <c r="H162">
        <f t="shared" si="27"/>
        <v>-0.7565097842577152</v>
      </c>
      <c r="J162">
        <f t="shared" si="28"/>
        <v>0.72723607550324265</v>
      </c>
      <c r="K162">
        <f t="shared" si="29"/>
        <v>-0.68638742011100551</v>
      </c>
      <c r="M162">
        <f t="shared" si="30"/>
        <v>1.7272360755032428</v>
      </c>
      <c r="N162">
        <f t="shared" si="31"/>
        <v>-0.68638742011100551</v>
      </c>
      <c r="P162">
        <f t="shared" si="32"/>
        <v>1.8586210348014698</v>
      </c>
      <c r="Q162">
        <f t="shared" si="33"/>
        <v>5.383816958727242</v>
      </c>
    </row>
    <row r="163" spans="1:17" x14ac:dyDescent="0.2">
      <c r="A163">
        <v>197.14238018012327</v>
      </c>
      <c r="B163" s="1">
        <f>APF_B!N163-APF_A!N163</f>
        <v>-44.330912749539095</v>
      </c>
      <c r="C163">
        <f t="shared" si="23"/>
        <v>-0.12314142430427527</v>
      </c>
      <c r="D163">
        <f t="shared" si="24"/>
        <v>-0.12314142430427527</v>
      </c>
      <c r="E163">
        <f t="shared" si="25"/>
        <v>-44.330912749539095</v>
      </c>
      <c r="F163">
        <f t="shared" si="26"/>
        <v>-44.330912749539095</v>
      </c>
      <c r="H163">
        <f t="shared" si="27"/>
        <v>-0.77372038789378961</v>
      </c>
      <c r="J163">
        <f t="shared" si="28"/>
        <v>0.71531581407353662</v>
      </c>
      <c r="K163">
        <f t="shared" si="29"/>
        <v>-0.69880132093200398</v>
      </c>
      <c r="M163">
        <f t="shared" si="30"/>
        <v>1.7153158140735365</v>
      </c>
      <c r="N163">
        <f t="shared" si="31"/>
        <v>-0.69880132093200398</v>
      </c>
      <c r="P163">
        <f t="shared" si="32"/>
        <v>1.8521964334667835</v>
      </c>
      <c r="Q163">
        <f t="shared" si="33"/>
        <v>5.3537408720455133</v>
      </c>
    </row>
    <row r="164" spans="1:17" x14ac:dyDescent="0.2">
      <c r="A164">
        <v>200</v>
      </c>
      <c r="B164" s="1">
        <f>APF_B!N164-APF_A!N164</f>
        <v>-45.346301517448694</v>
      </c>
      <c r="C164">
        <f t="shared" si="23"/>
        <v>-0.12596194865957971</v>
      </c>
      <c r="D164">
        <f t="shared" si="24"/>
        <v>-0.12596194865957971</v>
      </c>
      <c r="E164">
        <f t="shared" si="25"/>
        <v>-45.346301517448694</v>
      </c>
      <c r="F164">
        <f t="shared" si="26"/>
        <v>-45.346301517448694</v>
      </c>
      <c r="H164">
        <f t="shared" si="27"/>
        <v>-0.79144226508158055</v>
      </c>
      <c r="J164">
        <f t="shared" si="28"/>
        <v>0.70282006624278326</v>
      </c>
      <c r="K164">
        <f t="shared" si="29"/>
        <v>-0.71136766477433433</v>
      </c>
      <c r="M164">
        <f t="shared" si="30"/>
        <v>1.7028200662427833</v>
      </c>
      <c r="N164">
        <f t="shared" si="31"/>
        <v>-0.71136766477433433</v>
      </c>
      <c r="P164">
        <f t="shared" si="32"/>
        <v>1.8454376533726535</v>
      </c>
      <c r="Q164">
        <f t="shared" si="33"/>
        <v>5.3219875497925484</v>
      </c>
    </row>
    <row r="165" spans="1:17" x14ac:dyDescent="0.2">
      <c r="A165">
        <v>202.89904161374736</v>
      </c>
      <c r="B165" s="1">
        <f>APF_B!N165-APF_A!N165</f>
        <v>-46.391883836277714</v>
      </c>
      <c r="C165">
        <f t="shared" si="23"/>
        <v>-0.12886634398966032</v>
      </c>
      <c r="D165">
        <f t="shared" si="24"/>
        <v>-0.12886634398966032</v>
      </c>
      <c r="E165">
        <f t="shared" si="25"/>
        <v>-46.391883836277714</v>
      </c>
      <c r="F165">
        <f t="shared" si="26"/>
        <v>-46.391883836277714</v>
      </c>
      <c r="H165">
        <f t="shared" si="27"/>
        <v>-0.80969111914578407</v>
      </c>
      <c r="J165">
        <f t="shared" si="28"/>
        <v>0.68972211849768672</v>
      </c>
      <c r="K165">
        <f t="shared" si="29"/>
        <v>-0.72407416695740701</v>
      </c>
      <c r="M165">
        <f t="shared" si="30"/>
        <v>1.6897221184976867</v>
      </c>
      <c r="N165">
        <f t="shared" si="31"/>
        <v>-0.72407416695740701</v>
      </c>
      <c r="P165">
        <f t="shared" si="32"/>
        <v>1.8383264772600576</v>
      </c>
      <c r="Q165">
        <f t="shared" si="33"/>
        <v>5.2884528470020875</v>
      </c>
    </row>
    <row r="166" spans="1:17" x14ac:dyDescent="0.2">
      <c r="A166">
        <v>205.84010543888564</v>
      </c>
      <c r="B166" s="1">
        <f>APF_B!N166-APF_A!N166</f>
        <v>-47.468564717037793</v>
      </c>
      <c r="C166">
        <f t="shared" si="23"/>
        <v>-0.13185712421399387</v>
      </c>
      <c r="D166">
        <f t="shared" si="24"/>
        <v>-0.13185712421399387</v>
      </c>
      <c r="E166">
        <f t="shared" si="25"/>
        <v>-47.468564717037793</v>
      </c>
      <c r="F166">
        <f t="shared" si="26"/>
        <v>-47.468564717037793</v>
      </c>
      <c r="H166">
        <f t="shared" si="27"/>
        <v>-0.82848274550831991</v>
      </c>
      <c r="J166">
        <f t="shared" si="28"/>
        <v>0.6759946125265599</v>
      </c>
      <c r="K166">
        <f t="shared" si="29"/>
        <v>-0.73690656384311448</v>
      </c>
      <c r="M166">
        <f t="shared" si="30"/>
        <v>1.6759946125265599</v>
      </c>
      <c r="N166">
        <f t="shared" si="31"/>
        <v>-0.73690656384311448</v>
      </c>
      <c r="P166">
        <f t="shared" si="32"/>
        <v>1.8308438560000466</v>
      </c>
      <c r="Q166">
        <f t="shared" si="33"/>
        <v>5.2530261392378366</v>
      </c>
    </row>
    <row r="167" spans="1:17" x14ac:dyDescent="0.2">
      <c r="A167">
        <v>208.82380059611296</v>
      </c>
      <c r="B167" s="1">
        <f>APF_B!N167-APF_A!N167</f>
        <v>-48.577250505544953</v>
      </c>
      <c r="C167">
        <f t="shared" si="23"/>
        <v>-0.13493680695984708</v>
      </c>
      <c r="D167">
        <f t="shared" si="24"/>
        <v>-0.13493680695984708</v>
      </c>
      <c r="E167">
        <f t="shared" si="25"/>
        <v>-48.577250505544953</v>
      </c>
      <c r="F167">
        <f t="shared" si="26"/>
        <v>-48.577250505544953</v>
      </c>
      <c r="H167">
        <f t="shared" si="27"/>
        <v>-0.84783296288783938</v>
      </c>
      <c r="J167">
        <f t="shared" si="28"/>
        <v>0.66160964747405593</v>
      </c>
      <c r="K167">
        <f t="shared" si="29"/>
        <v>-0.74984843426472225</v>
      </c>
      <c r="M167">
        <f t="shared" si="30"/>
        <v>1.661609647474056</v>
      </c>
      <c r="N167">
        <f t="shared" si="31"/>
        <v>-0.74984843426472225</v>
      </c>
      <c r="P167">
        <f t="shared" si="32"/>
        <v>1.8229699105986672</v>
      </c>
      <c r="Q167">
        <f t="shared" si="33"/>
        <v>5.2155900075613202</v>
      </c>
    </row>
    <row r="168" spans="1:17" x14ac:dyDescent="0.2">
      <c r="A168">
        <v>211.85074503545778</v>
      </c>
      <c r="B168" s="1">
        <f>APF_B!N168-APF_A!N168</f>
        <v>-49.718844318052959</v>
      </c>
      <c r="C168">
        <f t="shared" si="23"/>
        <v>-0.13810790088348043</v>
      </c>
      <c r="D168">
        <f t="shared" si="24"/>
        <v>-0.13810790088348043</v>
      </c>
      <c r="E168">
        <f t="shared" si="25"/>
        <v>-49.718844318052959</v>
      </c>
      <c r="F168">
        <f t="shared" si="26"/>
        <v>-49.718844318052959</v>
      </c>
      <c r="H168">
        <f t="shared" si="27"/>
        <v>-0.86775753363649888</v>
      </c>
      <c r="J168">
        <f t="shared" si="28"/>
        <v>0.64653890643086054</v>
      </c>
      <c r="K168">
        <f t="shared" si="29"/>
        <v>-0.76288101462232427</v>
      </c>
      <c r="M168">
        <f t="shared" si="30"/>
        <v>1.6465389064308606</v>
      </c>
      <c r="N168">
        <f t="shared" si="31"/>
        <v>-0.76288101462232427</v>
      </c>
      <c r="P168">
        <f t="shared" si="32"/>
        <v>1.8146839429668522</v>
      </c>
      <c r="Q168">
        <f t="shared" si="33"/>
        <v>5.1760199287322095</v>
      </c>
    </row>
    <row r="169" spans="1:17" x14ac:dyDescent="0.2">
      <c r="A169">
        <v>214.92156566426357</v>
      </c>
      <c r="B169" s="1">
        <f>APF_B!N169-APF_A!N169</f>
        <v>-50.894240794746281</v>
      </c>
      <c r="C169">
        <f t="shared" si="23"/>
        <v>-0.14137289109651746</v>
      </c>
      <c r="D169">
        <f t="shared" si="24"/>
        <v>-0.14137289109651746</v>
      </c>
      <c r="E169">
        <f t="shared" si="25"/>
        <v>-50.894240794746288</v>
      </c>
      <c r="F169">
        <f t="shared" si="26"/>
        <v>-50.894240794746288</v>
      </c>
      <c r="H169">
        <f t="shared" si="27"/>
        <v>-0.88827207217113824</v>
      </c>
      <c r="J169">
        <f t="shared" si="28"/>
        <v>0.63075381017470811</v>
      </c>
      <c r="K169">
        <f t="shared" si="29"/>
        <v>-0.77598300944678444</v>
      </c>
      <c r="M169">
        <f t="shared" si="30"/>
        <v>1.6307538101747081</v>
      </c>
      <c r="N169">
        <f t="shared" si="31"/>
        <v>-0.77598300944678444</v>
      </c>
      <c r="P169">
        <f t="shared" si="32"/>
        <v>1.8059644571113287</v>
      </c>
      <c r="Q169">
        <f t="shared" si="33"/>
        <v>5.1341839756702567</v>
      </c>
    </row>
    <row r="170" spans="1:17" x14ac:dyDescent="0.2">
      <c r="A170">
        <v>218.0368984770256</v>
      </c>
      <c r="B170" s="1">
        <f>APF_B!N170-APF_A!N170</f>
        <v>-52.104320110006427</v>
      </c>
      <c r="C170">
        <f t="shared" si="23"/>
        <v>-0.14473422252779564</v>
      </c>
      <c r="D170">
        <f t="shared" si="24"/>
        <v>-0.14473422252779564</v>
      </c>
      <c r="E170">
        <f t="shared" si="25"/>
        <v>-52.104320110006427</v>
      </c>
      <c r="F170">
        <f t="shared" si="26"/>
        <v>-52.104320110006427</v>
      </c>
      <c r="H170">
        <f t="shared" si="27"/>
        <v>-0.90939194043270621</v>
      </c>
      <c r="J170">
        <f t="shared" si="28"/>
        <v>0.6142257012994814</v>
      </c>
      <c r="K170">
        <f t="shared" si="29"/>
        <v>-0.78913039978393962</v>
      </c>
      <c r="M170">
        <f t="shared" si="30"/>
        <v>1.6142257012994814</v>
      </c>
      <c r="N170">
        <f t="shared" si="31"/>
        <v>-0.78913039978393962</v>
      </c>
      <c r="P170">
        <f t="shared" si="32"/>
        <v>1.7967891925874229</v>
      </c>
      <c r="Q170">
        <f t="shared" si="33"/>
        <v>5.089942534205159</v>
      </c>
    </row>
    <row r="171" spans="1:17" x14ac:dyDescent="0.2">
      <c r="A171">
        <v>221.19738868711195</v>
      </c>
      <c r="B171" s="1">
        <f>APF_B!N171-APF_A!N171</f>
        <v>-53.349941178276026</v>
      </c>
      <c r="C171">
        <f t="shared" si="23"/>
        <v>-0.14819428105076674</v>
      </c>
      <c r="D171">
        <f t="shared" si="24"/>
        <v>-0.14819428105076674</v>
      </c>
      <c r="E171">
        <f t="shared" si="25"/>
        <v>-53.349941178276026</v>
      </c>
      <c r="F171">
        <f t="shared" si="26"/>
        <v>-53.349941178276026</v>
      </c>
      <c r="H171">
        <f t="shared" si="27"/>
        <v>-0.9311321293062198</v>
      </c>
      <c r="J171">
        <f t="shared" si="28"/>
        <v>0.5969260619267629</v>
      </c>
      <c r="K171">
        <f t="shared" si="29"/>
        <v>-0.80229625238599145</v>
      </c>
      <c r="M171">
        <f t="shared" si="30"/>
        <v>1.5969260619267629</v>
      </c>
      <c r="N171">
        <f t="shared" si="31"/>
        <v>-0.80229625238599145</v>
      </c>
      <c r="P171">
        <f t="shared" si="32"/>
        <v>1.7871351722389457</v>
      </c>
      <c r="Q171">
        <f t="shared" si="33"/>
        <v>5.0431480432558926</v>
      </c>
    </row>
    <row r="172" spans="1:17" x14ac:dyDescent="0.2">
      <c r="A172">
        <v>224.40369086039271</v>
      </c>
      <c r="B172" s="1">
        <f>APF_B!N172-APF_A!N172</f>
        <v>-54.631933995576674</v>
      </c>
      <c r="C172">
        <f t="shared" si="23"/>
        <v>-0.15175537220993521</v>
      </c>
      <c r="D172">
        <f t="shared" si="24"/>
        <v>-0.15175537220993521</v>
      </c>
      <c r="E172">
        <f t="shared" si="25"/>
        <v>-54.631933995576674</v>
      </c>
      <c r="F172">
        <f t="shared" si="26"/>
        <v>-54.631933995576674</v>
      </c>
      <c r="H172">
        <f t="shared" si="27"/>
        <v>-0.9535071249550342</v>
      </c>
      <c r="J172">
        <f t="shared" si="28"/>
        <v>0.57882676817067169</v>
      </c>
      <c r="K172">
        <f t="shared" si="29"/>
        <v>-0.8154505334164025</v>
      </c>
      <c r="M172">
        <f t="shared" si="30"/>
        <v>1.5788267681706718</v>
      </c>
      <c r="N172">
        <f t="shared" si="31"/>
        <v>-0.8154505334164025</v>
      </c>
      <c r="P172">
        <f t="shared" si="32"/>
        <v>1.7769787664295102</v>
      </c>
      <c r="Q172">
        <f t="shared" si="33"/>
        <v>4.9936447668253283</v>
      </c>
    </row>
    <row r="173" spans="1:17" x14ac:dyDescent="0.2">
      <c r="A173">
        <v>227.65646905080644</v>
      </c>
      <c r="B173" s="1">
        <f>APF_B!N173-APF_A!N173</f>
        <v>-55.951091059651731</v>
      </c>
      <c r="C173">
        <f t="shared" si="23"/>
        <v>-0.15541969738792147</v>
      </c>
      <c r="D173">
        <f t="shared" si="24"/>
        <v>-0.15541969738792147</v>
      </c>
      <c r="E173">
        <f t="shared" si="25"/>
        <v>-55.951091059651731</v>
      </c>
      <c r="F173">
        <f t="shared" si="26"/>
        <v>-55.951091059651731</v>
      </c>
      <c r="H173">
        <f t="shared" si="27"/>
        <v>-0.97653075907408571</v>
      </c>
      <c r="J173">
        <f t="shared" si="28"/>
        <v>0.55990038439729406</v>
      </c>
      <c r="K173">
        <f t="shared" si="29"/>
        <v>-0.82855993117683546</v>
      </c>
      <c r="M173">
        <f t="shared" si="30"/>
        <v>1.5599003843972941</v>
      </c>
      <c r="N173">
        <f t="shared" si="31"/>
        <v>-0.82855993117683546</v>
      </c>
      <c r="P173">
        <f t="shared" si="32"/>
        <v>1.7662957761356359</v>
      </c>
      <c r="Q173">
        <f t="shared" si="33"/>
        <v>4.9412686075695946</v>
      </c>
    </row>
    <row r="174" spans="1:17" x14ac:dyDescent="0.2">
      <c r="A174">
        <v>230.95639693789167</v>
      </c>
      <c r="B174" s="1">
        <f>APF_B!N174-APF_A!N174</f>
        <v>-57.308157817010169</v>
      </c>
      <c r="C174">
        <f t="shared" si="23"/>
        <v>-0.15918932726947269</v>
      </c>
      <c r="D174">
        <f t="shared" si="24"/>
        <v>-0.15918932726947269</v>
      </c>
      <c r="E174">
        <f t="shared" si="25"/>
        <v>-57.308157817010169</v>
      </c>
      <c r="F174">
        <f t="shared" si="26"/>
        <v>-57.308157817010169</v>
      </c>
      <c r="H174">
        <f t="shared" si="27"/>
        <v>-1.0002160421593536</v>
      </c>
      <c r="J174">
        <f t="shared" si="28"/>
        <v>0.54012050005186973</v>
      </c>
      <c r="K174">
        <f t="shared" si="29"/>
        <v>-0.8415876932463533</v>
      </c>
      <c r="M174">
        <f t="shared" si="30"/>
        <v>1.5401205000518696</v>
      </c>
      <c r="N174">
        <f t="shared" si="31"/>
        <v>-0.8415876932463533</v>
      </c>
      <c r="P174">
        <f t="shared" si="32"/>
        <v>1.7550615374122183</v>
      </c>
      <c r="Q174">
        <f t="shared" si="33"/>
        <v>4.8858469731880625</v>
      </c>
    </row>
    <row r="175" spans="1:17" x14ac:dyDescent="0.2">
      <c r="A175">
        <v>234.30415796631209</v>
      </c>
      <c r="B175" s="1">
        <f>APF_B!N175-APF_A!N175</f>
        <v>-58.70382209278057</v>
      </c>
      <c r="C175">
        <f t="shared" si="23"/>
        <v>-0.16306617247994604</v>
      </c>
      <c r="D175">
        <f t="shared" si="24"/>
        <v>-0.16306617247994604</v>
      </c>
      <c r="E175">
        <f t="shared" si="25"/>
        <v>-58.70382209278057</v>
      </c>
      <c r="F175">
        <f t="shared" si="26"/>
        <v>-58.70382209278057</v>
      </c>
      <c r="H175">
        <f t="shared" si="27"/>
        <v>-1.0245749790240091</v>
      </c>
      <c r="J175">
        <f t="shared" si="28"/>
        <v>0.51946211139569087</v>
      </c>
      <c r="K175">
        <f t="shared" si="29"/>
        <v>-0.8544934843662243</v>
      </c>
      <c r="M175">
        <f t="shared" si="30"/>
        <v>1.5194621113956908</v>
      </c>
      <c r="N175">
        <f t="shared" si="31"/>
        <v>-0.8544934843662243</v>
      </c>
      <c r="P175">
        <f t="shared" si="32"/>
        <v>1.7432510498466312</v>
      </c>
      <c r="Q175">
        <f t="shared" si="33"/>
        <v>4.8271987084866179</v>
      </c>
    </row>
    <row r="176" spans="1:17" x14ac:dyDescent="0.2">
      <c r="A176">
        <v>237.7004454874037</v>
      </c>
      <c r="B176" s="1">
        <f>APF_B!N176-APF_A!N176</f>
        <v>-60.13870247018184</v>
      </c>
      <c r="C176">
        <f t="shared" si="23"/>
        <v>-0.16705195130606068</v>
      </c>
      <c r="D176">
        <f t="shared" si="24"/>
        <v>-0.16705195130606068</v>
      </c>
      <c r="E176">
        <f t="shared" si="25"/>
        <v>-60.138702470181848</v>
      </c>
      <c r="F176">
        <f t="shared" si="26"/>
        <v>-60.138702470181848</v>
      </c>
      <c r="H176">
        <f t="shared" si="27"/>
        <v>-1.04961836598192</v>
      </c>
      <c r="J176">
        <f t="shared" si="28"/>
        <v>0.49790204986040193</v>
      </c>
      <c r="K176">
        <f t="shared" si="29"/>
        <v>-0.8672332723926186</v>
      </c>
      <c r="M176">
        <f t="shared" si="30"/>
        <v>1.4979020498604019</v>
      </c>
      <c r="N176">
        <f t="shared" si="31"/>
        <v>-0.8672332723926186</v>
      </c>
      <c r="P176">
        <f t="shared" si="32"/>
        <v>1.7308391316701861</v>
      </c>
      <c r="Q176">
        <f t="shared" si="33"/>
        <v>4.7651341076577927</v>
      </c>
    </row>
    <row r="177" spans="1:17" x14ac:dyDescent="0.2">
      <c r="A177">
        <v>241.14596290277493</v>
      </c>
      <c r="B177" s="1">
        <f>APF_B!N177-APF_A!N177</f>
        <v>-61.613335600581081</v>
      </c>
      <c r="C177">
        <f t="shared" si="23"/>
        <v>-0.17114815444605855</v>
      </c>
      <c r="D177">
        <f t="shared" si="24"/>
        <v>-0.17114815444605855</v>
      </c>
      <c r="E177">
        <f t="shared" si="25"/>
        <v>-61.613335600581074</v>
      </c>
      <c r="F177">
        <f t="shared" si="26"/>
        <v>-61.613335600581074</v>
      </c>
      <c r="H177">
        <f t="shared" si="27"/>
        <v>-1.0753555693663777</v>
      </c>
      <c r="J177">
        <f t="shared" si="28"/>
        <v>0.47541945786260503</v>
      </c>
      <c r="K177">
        <f t="shared" si="29"/>
        <v>-0.87975925063941596</v>
      </c>
      <c r="M177">
        <f t="shared" si="30"/>
        <v>1.475419457862605</v>
      </c>
      <c r="N177">
        <f t="shared" si="31"/>
        <v>-0.87975925063941596</v>
      </c>
      <c r="P177">
        <f t="shared" si="32"/>
        <v>1.7178006041811749</v>
      </c>
      <c r="Q177">
        <f t="shared" si="33"/>
        <v>4.6994550230880119</v>
      </c>
    </row>
    <row r="178" spans="1:17" x14ac:dyDescent="0.2">
      <c r="A178">
        <v>244.64142380998626</v>
      </c>
      <c r="B178" s="1">
        <f>APF_B!N178-APF_A!N178</f>
        <v>-63.128162443552583</v>
      </c>
      <c r="C178">
        <f t="shared" si="23"/>
        <v>-0.17535600678764607</v>
      </c>
      <c r="D178">
        <f t="shared" si="24"/>
        <v>-0.17535600678764607</v>
      </c>
      <c r="E178">
        <f t="shared" si="25"/>
        <v>-63.128162443552583</v>
      </c>
      <c r="F178">
        <f t="shared" si="26"/>
        <v>-63.128162443552583</v>
      </c>
      <c r="H178">
        <f t="shared" si="27"/>
        <v>-1.1017942853738216</v>
      </c>
      <c r="J178">
        <f t="shared" si="28"/>
        <v>0.45199631178531674</v>
      </c>
      <c r="K178">
        <f t="shared" si="29"/>
        <v>-0.89201980590818197</v>
      </c>
      <c r="M178">
        <f t="shared" si="30"/>
        <v>1.4519963117853167</v>
      </c>
      <c r="N178">
        <f t="shared" si="31"/>
        <v>-0.89201980590818197</v>
      </c>
      <c r="P178">
        <f t="shared" si="32"/>
        <v>1.7041105080277608</v>
      </c>
      <c r="Q178">
        <f t="shared" si="33"/>
        <v>4.6299550887838699</v>
      </c>
    </row>
    <row r="179" spans="1:17" x14ac:dyDescent="0.2">
      <c r="A179">
        <v>248.18755215034398</v>
      </c>
      <c r="B179" s="1">
        <f>APF_B!N179-APF_A!N179</f>
        <v>-64.683513458790344</v>
      </c>
      <c r="C179">
        <f t="shared" si="23"/>
        <v>-0.17967642627441763</v>
      </c>
      <c r="D179">
        <f t="shared" si="24"/>
        <v>-0.17967642627441763</v>
      </c>
      <c r="E179">
        <f t="shared" si="25"/>
        <v>-64.683513458790344</v>
      </c>
      <c r="F179">
        <f t="shared" si="26"/>
        <v>-64.683513458790344</v>
      </c>
      <c r="H179">
        <f t="shared" si="27"/>
        <v>-1.1289402816139571</v>
      </c>
      <c r="J179">
        <f t="shared" si="28"/>
        <v>0.42761799040630616</v>
      </c>
      <c r="K179">
        <f t="shared" si="29"/>
        <v>-0.90395954239162291</v>
      </c>
      <c r="M179">
        <f t="shared" si="30"/>
        <v>1.4276179904063062</v>
      </c>
      <c r="N179">
        <f t="shared" si="31"/>
        <v>-0.90395954239162291</v>
      </c>
      <c r="P179">
        <f t="shared" si="32"/>
        <v>1.6897443536856729</v>
      </c>
      <c r="Q179">
        <f t="shared" si="33"/>
        <v>4.556420078286326</v>
      </c>
    </row>
    <row r="180" spans="1:17" x14ac:dyDescent="0.2">
      <c r="A180">
        <v>251.78508235883359</v>
      </c>
      <c r="B180" s="1">
        <f>APF_B!N180-APF_A!N180</f>
        <v>-66.279592799166409</v>
      </c>
      <c r="C180">
        <f t="shared" si="23"/>
        <v>-0.18410997999768447</v>
      </c>
      <c r="D180">
        <f t="shared" si="24"/>
        <v>-0.18410997999768447</v>
      </c>
      <c r="E180">
        <f t="shared" si="25"/>
        <v>-66.279592799166409</v>
      </c>
      <c r="F180">
        <f t="shared" si="26"/>
        <v>-66.279592799166409</v>
      </c>
      <c r="H180">
        <f t="shared" si="27"/>
        <v>-1.1567971212265786</v>
      </c>
      <c r="J180">
        <f t="shared" si="28"/>
        <v>0.402273885305235</v>
      </c>
      <c r="K180">
        <f t="shared" si="29"/>
        <v>-0.91551937237910519</v>
      </c>
      <c r="M180">
        <f t="shared" si="30"/>
        <v>1.402273885305235</v>
      </c>
      <c r="N180">
        <f t="shared" si="31"/>
        <v>-0.91551937237910519</v>
      </c>
      <c r="P180">
        <f t="shared" si="32"/>
        <v>1.6746784081161583</v>
      </c>
      <c r="Q180">
        <f t="shared" si="33"/>
        <v>4.4786284186232379</v>
      </c>
    </row>
    <row r="181" spans="1:17" x14ac:dyDescent="0.2">
      <c r="A181">
        <v>255.43475951622861</v>
      </c>
      <c r="B181" s="1">
        <f>APF_B!N181-APF_A!N181</f>
        <v>-67.916461586331991</v>
      </c>
      <c r="C181">
        <f t="shared" si="23"/>
        <v>-0.1886568377398111</v>
      </c>
      <c r="D181">
        <f t="shared" si="24"/>
        <v>-0.1886568377398111</v>
      </c>
      <c r="E181">
        <f t="shared" si="25"/>
        <v>-67.916461586331991</v>
      </c>
      <c r="F181">
        <f t="shared" si="26"/>
        <v>-67.916461586331991</v>
      </c>
      <c r="H181">
        <f t="shared" si="27"/>
        <v>-1.1853658709857442</v>
      </c>
      <c r="J181">
        <f t="shared" si="28"/>
        <v>0.37595804771034902</v>
      </c>
      <c r="K181">
        <f t="shared" si="29"/>
        <v>-0.9266366852018233</v>
      </c>
      <c r="M181">
        <f t="shared" si="30"/>
        <v>1.375958047710349</v>
      </c>
      <c r="N181">
        <f t="shared" si="31"/>
        <v>-0.9266366852018233</v>
      </c>
      <c r="P181">
        <f t="shared" si="32"/>
        <v>1.6588900190852611</v>
      </c>
      <c r="Q181">
        <f t="shared" si="33"/>
        <v>4.3963518833843747</v>
      </c>
    </row>
    <row r="182" spans="1:17" x14ac:dyDescent="0.2">
      <c r="A182">
        <v>259.13733950340401</v>
      </c>
      <c r="B182" s="1">
        <f>APF_B!N182-APF_A!N182</f>
        <v>-69.594020387450541</v>
      </c>
      <c r="C182">
        <f t="shared" si="23"/>
        <v>-0.19331672329847371</v>
      </c>
      <c r="D182">
        <f t="shared" si="24"/>
        <v>-0.19331672329847371</v>
      </c>
      <c r="E182">
        <f t="shared" si="25"/>
        <v>-69.594020387450541</v>
      </c>
      <c r="F182">
        <f t="shared" si="26"/>
        <v>-69.594020387450541</v>
      </c>
      <c r="H182">
        <f t="shared" si="27"/>
        <v>-1.2146447954610717</v>
      </c>
      <c r="J182">
        <f t="shared" si="28"/>
        <v>0.34866986385245657</v>
      </c>
      <c r="K182">
        <f t="shared" si="29"/>
        <v>-0.93724560603990525</v>
      </c>
      <c r="M182">
        <f t="shared" si="30"/>
        <v>1.3486698638524566</v>
      </c>
      <c r="N182">
        <f t="shared" si="31"/>
        <v>-0.93724560603990525</v>
      </c>
      <c r="P182">
        <f t="shared" si="32"/>
        <v>1.642357977940532</v>
      </c>
      <c r="Q182">
        <f t="shared" si="33"/>
        <v>4.3093564892816563</v>
      </c>
    </row>
    <row r="183" spans="1:17" x14ac:dyDescent="0.2">
      <c r="A183">
        <v>262.89358915788443</v>
      </c>
      <c r="B183" s="1">
        <f>APF_B!N183-APF_A!N183</f>
        <v>-71.311991053279769</v>
      </c>
      <c r="C183">
        <f t="shared" si="23"/>
        <v>-0.19808886403688825</v>
      </c>
      <c r="D183">
        <f t="shared" si="24"/>
        <v>-0.19808886403688825</v>
      </c>
      <c r="E183">
        <f t="shared" si="25"/>
        <v>-71.311991053279769</v>
      </c>
      <c r="F183">
        <f t="shared" si="26"/>
        <v>-71.311991053279769</v>
      </c>
      <c r="H183">
        <f t="shared" si="27"/>
        <v>-1.2446290400324711</v>
      </c>
      <c r="J183">
        <f t="shared" si="28"/>
        <v>0.32041474821573485</v>
      </c>
      <c r="K183">
        <f t="shared" si="29"/>
        <v>-0.94727735596595319</v>
      </c>
      <c r="M183">
        <f t="shared" si="30"/>
        <v>1.3204147482157349</v>
      </c>
      <c r="N183">
        <f t="shared" si="31"/>
        <v>-0.94727735596595319</v>
      </c>
      <c r="P183">
        <f t="shared" si="32"/>
        <v>1.6250629207607532</v>
      </c>
      <c r="Q183">
        <f t="shared" si="33"/>
        <v>4.2174036214999004</v>
      </c>
    </row>
    <row r="184" spans="1:17" x14ac:dyDescent="0.2">
      <c r="A184">
        <v>266.7042864326649</v>
      </c>
      <c r="B184" s="1">
        <f>APF_B!N184-APF_A!N184</f>
        <v>-73.069898123785549</v>
      </c>
      <c r="C184">
        <f t="shared" si="23"/>
        <v>-0.20297193923273762</v>
      </c>
      <c r="D184">
        <f t="shared" si="24"/>
        <v>-0.20297193923273762</v>
      </c>
      <c r="E184">
        <f t="shared" si="25"/>
        <v>-73.069898123785549</v>
      </c>
      <c r="F184">
        <f t="shared" si="26"/>
        <v>-73.069898123785549</v>
      </c>
      <c r="H184">
        <f t="shared" si="27"/>
        <v>-1.2753103063568849</v>
      </c>
      <c r="J184">
        <f t="shared" si="28"/>
        <v>0.29120484116295431</v>
      </c>
      <c r="K184">
        <f t="shared" si="29"/>
        <v>-0.95666072381135125</v>
      </c>
      <c r="M184">
        <f t="shared" si="30"/>
        <v>1.2912048411629544</v>
      </c>
      <c r="N184">
        <f t="shared" si="31"/>
        <v>-0.95666072381135125</v>
      </c>
      <c r="P184">
        <f t="shared" si="32"/>
        <v>1.6069877667007639</v>
      </c>
      <c r="Q184">
        <f t="shared" si="33"/>
        <v>4.1202514136169111</v>
      </c>
    </row>
    <row r="185" spans="1:17" x14ac:dyDescent="0.2">
      <c r="A185">
        <v>270.57022055733012</v>
      </c>
      <c r="B185" s="1">
        <f>APF_B!N185-APF_A!N185</f>
        <v>-74.867050056607013</v>
      </c>
      <c r="C185">
        <f t="shared" si="23"/>
        <v>-0.20796402793501947</v>
      </c>
      <c r="D185">
        <f t="shared" si="24"/>
        <v>-0.20796402793501947</v>
      </c>
      <c r="E185">
        <f t="shared" si="25"/>
        <v>-74.867050056607013</v>
      </c>
      <c r="F185">
        <f t="shared" si="26"/>
        <v>-74.867050056607013</v>
      </c>
      <c r="H185">
        <f t="shared" si="27"/>
        <v>-1.3066765247431995</v>
      </c>
      <c r="J185">
        <f t="shared" si="28"/>
        <v>0.26105969436312371</v>
      </c>
      <c r="K185">
        <f t="shared" si="29"/>
        <v>-0.96532265900010472</v>
      </c>
      <c r="M185">
        <f t="shared" si="30"/>
        <v>1.2610596943631238</v>
      </c>
      <c r="N185">
        <f t="shared" si="31"/>
        <v>-0.96532265900010472</v>
      </c>
      <c r="P185">
        <f t="shared" si="32"/>
        <v>1.5881181910444346</v>
      </c>
      <c r="Q185">
        <f t="shared" si="33"/>
        <v>4.0176564077702768</v>
      </c>
    </row>
    <row r="186" spans="1:17" x14ac:dyDescent="0.2">
      <c r="A186">
        <v>274.49219220151247</v>
      </c>
      <c r="B186" s="1">
        <f>APF_B!N186-APF_A!N186</f>
        <v>-76.702520584483807</v>
      </c>
      <c r="C186">
        <f t="shared" si="23"/>
        <v>-0.21306255717912168</v>
      </c>
      <c r="D186">
        <f t="shared" si="24"/>
        <v>-0.21306255717912168</v>
      </c>
      <c r="E186">
        <f t="shared" si="25"/>
        <v>-76.702520584483807</v>
      </c>
      <c r="F186">
        <f t="shared" si="26"/>
        <v>-76.702520584483807</v>
      </c>
      <c r="H186">
        <f t="shared" si="27"/>
        <v>-1.3387115287779678</v>
      </c>
      <c r="J186">
        <f t="shared" si="28"/>
        <v>0.23000692439558318</v>
      </c>
      <c r="K186">
        <f t="shared" si="29"/>
        <v>-0.97318899229804512</v>
      </c>
      <c r="M186">
        <f t="shared" si="30"/>
        <v>1.2300069243955831</v>
      </c>
      <c r="N186">
        <f t="shared" si="31"/>
        <v>-0.97318899229804512</v>
      </c>
      <c r="P186">
        <f t="shared" si="32"/>
        <v>1.5684431289629746</v>
      </c>
      <c r="Q186">
        <f t="shared" si="33"/>
        <v>3.9093755199632834</v>
      </c>
    </row>
    <row r="187" spans="1:17" x14ac:dyDescent="0.2">
      <c r="A187">
        <v>278.47101364071688</v>
      </c>
      <c r="B187" s="1">
        <f>APF_B!N187-APF_A!N187</f>
        <v>-78.575130558925224</v>
      </c>
      <c r="C187">
        <f t="shared" si="23"/>
        <v>-0.21826425155257007</v>
      </c>
      <c r="D187">
        <f t="shared" si="24"/>
        <v>-0.21826425155257007</v>
      </c>
      <c r="E187">
        <f t="shared" si="25"/>
        <v>-78.575130558925224</v>
      </c>
      <c r="F187">
        <f t="shared" si="26"/>
        <v>-78.575130558925224</v>
      </c>
      <c r="H187">
        <f t="shared" si="27"/>
        <v>-1.3713947384376575</v>
      </c>
      <c r="J187">
        <f t="shared" si="28"/>
        <v>0.19808281200780881</v>
      </c>
      <c r="K187">
        <f t="shared" si="29"/>
        <v>-0.98018528839555585</v>
      </c>
      <c r="M187">
        <f t="shared" si="30"/>
        <v>1.1980828120078089</v>
      </c>
      <c r="N187">
        <f t="shared" si="31"/>
        <v>-0.98018528839555585</v>
      </c>
      <c r="P187">
        <f t="shared" si="32"/>
        <v>1.5479553042693506</v>
      </c>
      <c r="Q187">
        <f t="shared" si="33"/>
        <v>3.795168333792494</v>
      </c>
    </row>
    <row r="188" spans="1:17" x14ac:dyDescent="0.2">
      <c r="A188">
        <v>282.50750892455085</v>
      </c>
      <c r="B188" s="1">
        <f>APF_B!N188-APF_A!N188</f>
        <v>-80.483430686120613</v>
      </c>
      <c r="C188">
        <f t="shared" si="23"/>
        <v>-0.22356508523922392</v>
      </c>
      <c r="D188">
        <f t="shared" si="24"/>
        <v>-0.22356508523922392</v>
      </c>
      <c r="E188">
        <f t="shared" si="25"/>
        <v>-80.483430686120613</v>
      </c>
      <c r="F188">
        <f t="shared" si="26"/>
        <v>-80.483430686120613</v>
      </c>
      <c r="H188">
        <f t="shared" si="27"/>
        <v>-1.4047008587734435</v>
      </c>
      <c r="J188">
        <f t="shared" si="28"/>
        <v>0.16533282198289995</v>
      </c>
      <c r="K188">
        <f t="shared" si="29"/>
        <v>-0.98623783033058043</v>
      </c>
      <c r="M188">
        <f t="shared" si="30"/>
        <v>1.1653328219829</v>
      </c>
      <c r="N188">
        <f t="shared" si="31"/>
        <v>-0.98623783033058043</v>
      </c>
      <c r="P188">
        <f t="shared" si="32"/>
        <v>1.5266517756075877</v>
      </c>
      <c r="Q188">
        <f t="shared" si="33"/>
        <v>3.6747997433741633</v>
      </c>
    </row>
    <row r="189" spans="1:17" x14ac:dyDescent="0.2">
      <c r="A189">
        <v>286.60251404739256</v>
      </c>
      <c r="B189" s="1">
        <f>APF_B!N189-APF_A!N189</f>
        <v>-82.425685604711703</v>
      </c>
      <c r="C189">
        <f t="shared" si="23"/>
        <v>-0.22896023779086583</v>
      </c>
      <c r="D189">
        <f t="shared" si="24"/>
        <v>-0.22896023779086583</v>
      </c>
      <c r="E189">
        <f t="shared" si="25"/>
        <v>-82.425685604711703</v>
      </c>
      <c r="F189">
        <f t="shared" si="26"/>
        <v>-82.425685604711703</v>
      </c>
      <c r="H189">
        <f t="shared" si="27"/>
        <v>-1.4385996020159124</v>
      </c>
      <c r="J189">
        <f t="shared" si="28"/>
        <v>0.13181201666855305</v>
      </c>
      <c r="K189">
        <f t="shared" si="29"/>
        <v>-0.99127473097107099</v>
      </c>
      <c r="M189">
        <f t="shared" si="30"/>
        <v>1.131812016668553</v>
      </c>
      <c r="N189">
        <f t="shared" si="31"/>
        <v>-0.99127473097107099</v>
      </c>
      <c r="P189">
        <f t="shared" si="32"/>
        <v>1.5045344905774365</v>
      </c>
      <c r="Q189">
        <f t="shared" si="33"/>
        <v>3.5480429627684318</v>
      </c>
    </row>
    <row r="190" spans="1:17" x14ac:dyDescent="0.2">
      <c r="A190">
        <v>290.75687712153251</v>
      </c>
      <c r="B190" s="1">
        <f>APF_B!N190-APF_A!N190</f>
        <v>-84.399859790875468</v>
      </c>
      <c r="C190">
        <f t="shared" si="23"/>
        <v>-0.23444405497465406</v>
      </c>
      <c r="D190">
        <f t="shared" si="24"/>
        <v>-0.23444405497465406</v>
      </c>
      <c r="E190">
        <f t="shared" si="25"/>
        <v>-84.399859790875468</v>
      </c>
      <c r="F190">
        <f t="shared" si="26"/>
        <v>-84.399859790875468</v>
      </c>
      <c r="H190">
        <f t="shared" si="27"/>
        <v>-1.4730554415723498</v>
      </c>
      <c r="J190">
        <f t="shared" si="28"/>
        <v>9.758533519064029E-2</v>
      </c>
      <c r="K190">
        <f t="shared" si="29"/>
        <v>-0.99522716118267707</v>
      </c>
      <c r="M190">
        <f t="shared" si="30"/>
        <v>1.0975853351906404</v>
      </c>
      <c r="N190">
        <f t="shared" si="31"/>
        <v>-0.99522716118267707</v>
      </c>
      <c r="P190">
        <f t="shared" si="32"/>
        <v>1.481610836347143</v>
      </c>
      <c r="Q190">
        <f t="shared" si="33"/>
        <v>3.4146829146804802</v>
      </c>
    </row>
    <row r="191" spans="1:17" x14ac:dyDescent="0.2">
      <c r="A191">
        <v>294.97145855282491</v>
      </c>
      <c r="B191" s="1">
        <f>APF_B!N191-APF_A!N191</f>
        <v>-86.403605799883138</v>
      </c>
      <c r="C191">
        <f t="shared" si="23"/>
        <v>-0.24001001611078648</v>
      </c>
      <c r="D191">
        <f t="shared" si="24"/>
        <v>-0.24001001611078648</v>
      </c>
      <c r="E191">
        <f t="shared" si="25"/>
        <v>-86.403605799883138</v>
      </c>
      <c r="F191">
        <f t="shared" si="26"/>
        <v>-86.403605799883138</v>
      </c>
      <c r="H191">
        <f t="shared" si="27"/>
        <v>-1.5080274068032296</v>
      </c>
      <c r="J191">
        <f t="shared" si="28"/>
        <v>6.272771050894077E-2</v>
      </c>
      <c r="K191">
        <f t="shared" si="29"/>
        <v>-0.99803067805268719</v>
      </c>
      <c r="M191">
        <f t="shared" si="30"/>
        <v>1.0627277105089408</v>
      </c>
      <c r="N191">
        <f t="shared" si="31"/>
        <v>-0.99803067805268719</v>
      </c>
      <c r="P191">
        <f t="shared" si="32"/>
        <v>1.4578941734631776</v>
      </c>
      <c r="Q191">
        <f t="shared" si="33"/>
        <v>3.2745200057156203</v>
      </c>
    </row>
    <row r="192" spans="1:17" x14ac:dyDescent="0.2">
      <c r="A192">
        <v>299.24713121888681</v>
      </c>
      <c r="B192" s="1">
        <f>APF_B!N192-APF_A!N192</f>
        <v>-88.434255362392378</v>
      </c>
      <c r="C192">
        <f t="shared" si="23"/>
        <v>-0.24565070933997882</v>
      </c>
      <c r="D192">
        <f t="shared" si="24"/>
        <v>-0.24565070933997882</v>
      </c>
      <c r="E192">
        <f t="shared" si="25"/>
        <v>-88.434255362392378</v>
      </c>
      <c r="F192">
        <f t="shared" si="26"/>
        <v>-88.434255362392378</v>
      </c>
      <c r="H192">
        <f t="shared" si="27"/>
        <v>-1.5434689276231981</v>
      </c>
      <c r="J192">
        <f t="shared" si="28"/>
        <v>2.7323998008783157E-2</v>
      </c>
      <c r="K192">
        <f t="shared" si="29"/>
        <v>-0.9996266298637787</v>
      </c>
      <c r="M192">
        <f t="shared" si="30"/>
        <v>1.0273239980087832</v>
      </c>
      <c r="N192">
        <f t="shared" si="31"/>
        <v>-0.9996266298637787</v>
      </c>
      <c r="P192">
        <f t="shared" si="32"/>
        <v>1.4334043379373338</v>
      </c>
      <c r="Q192">
        <f t="shared" si="33"/>
        <v>3.1273742889742699</v>
      </c>
    </row>
    <row r="193" spans="1:17" x14ac:dyDescent="0.2">
      <c r="A193">
        <v>303.5847806498769</v>
      </c>
      <c r="B193" s="1">
        <f>APF_B!N193-APF_A!N193</f>
        <v>-90.488813844081506</v>
      </c>
      <c r="C193">
        <f t="shared" si="23"/>
        <v>-0.25135781623355974</v>
      </c>
      <c r="D193">
        <f t="shared" si="24"/>
        <v>-0.25135781623355974</v>
      </c>
      <c r="E193">
        <f t="shared" si="25"/>
        <v>-90.488813844081506</v>
      </c>
      <c r="F193">
        <f t="shared" si="26"/>
        <v>-90.488813844081506</v>
      </c>
      <c r="H193">
        <f t="shared" si="27"/>
        <v>-1.5793277378034491</v>
      </c>
      <c r="J193">
        <f t="shared" si="28"/>
        <v>-8.5313075158413819E-3</v>
      </c>
      <c r="K193">
        <f t="shared" si="29"/>
        <v>-0.99996360773383652</v>
      </c>
      <c r="M193">
        <f t="shared" si="30"/>
        <v>0.99146869248415859</v>
      </c>
      <c r="N193">
        <f t="shared" si="31"/>
        <v>-0.99996360773383652</v>
      </c>
      <c r="P193">
        <f t="shared" si="32"/>
        <v>1.4081680954233826</v>
      </c>
      <c r="Q193">
        <f t="shared" si="33"/>
        <v>2.9730900074484841</v>
      </c>
    </row>
    <row r="194" spans="1:17" x14ac:dyDescent="0.2">
      <c r="A194">
        <v>307.98530521189844</v>
      </c>
      <c r="B194" s="1">
        <f>APF_B!N194-APF_A!N194</f>
        <v>-92.563958546381485</v>
      </c>
      <c r="C194">
        <f t="shared" si="23"/>
        <v>-0.25712210707328192</v>
      </c>
      <c r="D194">
        <f t="shared" si="24"/>
        <v>-0.25712210707328192</v>
      </c>
      <c r="E194">
        <f t="shared" si="25"/>
        <v>-92.5639585463815</v>
      </c>
      <c r="F194">
        <f t="shared" si="26"/>
        <v>-92.5639585463815</v>
      </c>
      <c r="H194">
        <f t="shared" si="27"/>
        <v>-1.6155458453139013</v>
      </c>
      <c r="J194">
        <f t="shared" si="28"/>
        <v>-4.4734584717791348E-2</v>
      </c>
      <c r="K194">
        <f t="shared" si="29"/>
        <v>-0.99899890737183827</v>
      </c>
      <c r="M194">
        <f t="shared" si="30"/>
        <v>0.95526541528220865</v>
      </c>
      <c r="N194">
        <f t="shared" si="31"/>
        <v>-0.99899890737183827</v>
      </c>
      <c r="P194">
        <f t="shared" si="32"/>
        <v>1.3822195305248792</v>
      </c>
      <c r="Q194">
        <f t="shared" si="33"/>
        <v>2.8115405036568135</v>
      </c>
    </row>
    <row r="195" spans="1:17" x14ac:dyDescent="0.2">
      <c r="A195">
        <v>312.44961629305823</v>
      </c>
      <c r="B195" s="1">
        <f>APF_B!N195-APF_A!N195</f>
        <v>-94.656041271656761</v>
      </c>
      <c r="C195">
        <f t="shared" si="23"/>
        <v>-0.26293344797682433</v>
      </c>
      <c r="D195">
        <f t="shared" si="24"/>
        <v>-0.26293344797682433</v>
      </c>
      <c r="E195">
        <f t="shared" si="25"/>
        <v>-94.656041271656761</v>
      </c>
      <c r="F195">
        <f t="shared" si="26"/>
        <v>-94.656041271656761</v>
      </c>
      <c r="H195">
        <f t="shared" si="27"/>
        <v>-1.6520595770940507</v>
      </c>
      <c r="J195">
        <f t="shared" si="28"/>
        <v>-8.117383992397012E-2</v>
      </c>
      <c r="K195">
        <f t="shared" si="29"/>
        <v>-0.99669995871977324</v>
      </c>
      <c r="M195">
        <f t="shared" si="30"/>
        <v>0.91882616007602991</v>
      </c>
      <c r="N195">
        <f t="shared" si="31"/>
        <v>-0.99669995871977324</v>
      </c>
      <c r="P195">
        <f t="shared" si="32"/>
        <v>1.3556003541427908</v>
      </c>
      <c r="Q195">
        <f t="shared" si="33"/>
        <v>2.6426334724457883</v>
      </c>
    </row>
    <row r="196" spans="1:17" x14ac:dyDescent="0.2">
      <c r="A196">
        <v>316.97863849222273</v>
      </c>
      <c r="B196" s="1">
        <f>APF_B!N196-APF_A!N196</f>
        <v>-96.761095497688189</v>
      </c>
      <c r="C196">
        <f t="shared" si="23"/>
        <v>-0.26878082082691163</v>
      </c>
      <c r="D196">
        <f t="shared" si="24"/>
        <v>-0.26878082082691163</v>
      </c>
      <c r="E196">
        <f t="shared" si="25"/>
        <v>-96.761095497688189</v>
      </c>
      <c r="F196">
        <f t="shared" si="26"/>
        <v>-96.761095497688189</v>
      </c>
      <c r="H196">
        <f t="shared" si="27"/>
        <v>-1.6887997042713201</v>
      </c>
      <c r="J196">
        <f t="shared" si="28"/>
        <v>-0.11772970590565399</v>
      </c>
      <c r="K196">
        <f t="shared" si="29"/>
        <v>-0.99304567686857603</v>
      </c>
      <c r="M196">
        <f t="shared" si="30"/>
        <v>0.88227029409434599</v>
      </c>
      <c r="N196">
        <f t="shared" si="31"/>
        <v>-0.99304567686857603</v>
      </c>
      <c r="P196">
        <f t="shared" si="32"/>
        <v>1.3283601123899693</v>
      </c>
      <c r="Q196">
        <f t="shared" si="33"/>
        <v>2.4663165250819881</v>
      </c>
    </row>
    <row r="197" spans="1:17" x14ac:dyDescent="0.2">
      <c r="A197">
        <v>321.57330981051234</v>
      </c>
      <c r="B197" s="1">
        <f>APF_B!N197-APF_A!N197</f>
        <v>-98.874848403325188</v>
      </c>
      <c r="C197">
        <f t="shared" ref="C197:C260" si="34">B197/360</f>
        <v>-0.27465235667590332</v>
      </c>
      <c r="D197">
        <f t="shared" ref="D197:D260" si="35">C197-ROUNDDOWN(C197,0)</f>
        <v>-0.27465235667590332</v>
      </c>
      <c r="E197">
        <f t="shared" ref="E197:E260" si="36">D197*360</f>
        <v>-98.874848403325188</v>
      </c>
      <c r="F197">
        <f t="shared" ref="F197:F260" si="37">IF(E197&lt;-180,E197+360,IF(E197&gt;180,E197-360,E197))</f>
        <v>-98.874848403325188</v>
      </c>
      <c r="H197">
        <f t="shared" ref="H197:H260" si="38">RADIANS(B197)</f>
        <v>-1.7256916520482828</v>
      </c>
      <c r="J197">
        <f t="shared" ref="J197:J260" si="39">$V$16*COS(H197)</f>
        <v>-0.15427667858894081</v>
      </c>
      <c r="K197">
        <f t="shared" ref="K197:K260" si="40">$V$16*SIN(H197)</f>
        <v>-0.9880276850592622</v>
      </c>
      <c r="M197">
        <f t="shared" ref="M197:M260" si="41">$V$14+J197</f>
        <v>0.84572332141105921</v>
      </c>
      <c r="N197">
        <f t="shared" ref="N197:N260" si="42">K197</f>
        <v>-0.9880276850592622</v>
      </c>
      <c r="P197">
        <f t="shared" ref="P197:P260" si="43">SQRT(M197^2+N197^2)</f>
        <v>1.3005562820663004</v>
      </c>
      <c r="Q197">
        <f t="shared" ref="Q197:Q260" si="44">IFERROR(20*LOG(P197),-320)</f>
        <v>2.2825830239392824</v>
      </c>
    </row>
    <row r="198" spans="1:17" x14ac:dyDescent="0.2">
      <c r="A198">
        <v>326.23458184556767</v>
      </c>
      <c r="B198" s="1">
        <f>APF_B!N198-APF_A!N198</f>
        <v>-100.99273786313827</v>
      </c>
      <c r="C198">
        <f t="shared" si="34"/>
        <v>-0.28053538295316188</v>
      </c>
      <c r="D198">
        <f t="shared" si="35"/>
        <v>-0.28053538295316188</v>
      </c>
      <c r="E198">
        <f t="shared" si="36"/>
        <v>-100.99273786313827</v>
      </c>
      <c r="F198">
        <f t="shared" si="37"/>
        <v>-100.99273786313827</v>
      </c>
      <c r="H198">
        <f t="shared" si="38"/>
        <v>-1.7626557963153053</v>
      </c>
      <c r="J198">
        <f t="shared" si="39"/>
        <v>-0.19068457436663502</v>
      </c>
      <c r="K198">
        <f t="shared" si="40"/>
        <v>-0.98165136025913768</v>
      </c>
      <c r="M198">
        <f t="shared" si="41"/>
        <v>0.809315425633365</v>
      </c>
      <c r="N198">
        <f t="shared" si="42"/>
        <v>-0.98165136025913768</v>
      </c>
      <c r="P198">
        <f t="shared" si="43"/>
        <v>1.2722542400270198</v>
      </c>
      <c r="Q198">
        <f t="shared" si="44"/>
        <v>2.0914781383190153</v>
      </c>
    </row>
    <row r="199" spans="1:17" x14ac:dyDescent="0.2">
      <c r="A199">
        <v>330.96341998863642</v>
      </c>
      <c r="B199" s="1">
        <f>APF_B!N199-APF_A!N199</f>
        <v>-103.10993438619843</v>
      </c>
      <c r="C199">
        <f t="shared" si="34"/>
        <v>-0.28641648440610673</v>
      </c>
      <c r="D199">
        <f t="shared" si="35"/>
        <v>-0.28641648440610673</v>
      </c>
      <c r="E199">
        <f t="shared" si="36"/>
        <v>-103.10993438619842</v>
      </c>
      <c r="F199">
        <f t="shared" si="37"/>
        <v>-103.10993438619842</v>
      </c>
      <c r="H199">
        <f t="shared" si="38"/>
        <v>-1.7996078465544811</v>
      </c>
      <c r="J199">
        <f t="shared" si="39"/>
        <v>-0.22682017952895597</v>
      </c>
      <c r="K199">
        <f t="shared" si="40"/>
        <v>-0.97393665407892527</v>
      </c>
      <c r="M199">
        <f t="shared" si="41"/>
        <v>0.77317982047104405</v>
      </c>
      <c r="N199">
        <f t="shared" si="42"/>
        <v>-0.97393665407892527</v>
      </c>
      <c r="P199">
        <f t="shared" si="43"/>
        <v>1.2435270969874714</v>
      </c>
      <c r="Q199">
        <f t="shared" si="44"/>
        <v>1.8931050634326216</v>
      </c>
    </row>
    <row r="200" spans="1:17" x14ac:dyDescent="0.2">
      <c r="A200">
        <v>335.76080362451216</v>
      </c>
      <c r="B200" s="1">
        <f>APF_B!N200-APF_A!N200</f>
        <v>-105.22136781981163</v>
      </c>
      <c r="C200">
        <f t="shared" si="34"/>
        <v>-0.29228157727725451</v>
      </c>
      <c r="D200">
        <f t="shared" si="35"/>
        <v>-0.29228157727725451</v>
      </c>
      <c r="E200">
        <f t="shared" si="36"/>
        <v>-105.22136781981162</v>
      </c>
      <c r="F200">
        <f t="shared" si="37"/>
        <v>-105.22136781981162</v>
      </c>
      <c r="H200">
        <f t="shared" si="38"/>
        <v>-1.8364593119077206</v>
      </c>
      <c r="J200">
        <f t="shared" si="39"/>
        <v>-0.26254905250222277</v>
      </c>
      <c r="K200">
        <f t="shared" si="40"/>
        <v>-0.96491864684551776</v>
      </c>
      <c r="M200">
        <f t="shared" si="41"/>
        <v>0.73745094749777729</v>
      </c>
      <c r="N200">
        <f t="shared" si="42"/>
        <v>-0.96491864684551776</v>
      </c>
      <c r="P200">
        <f t="shared" si="43"/>
        <v>1.2144553902863433</v>
      </c>
      <c r="Q200">
        <f t="shared" si="44"/>
        <v>1.6876313361651516</v>
      </c>
    </row>
    <row r="201" spans="1:17" x14ac:dyDescent="0.2">
      <c r="A201">
        <v>340.62772633437544</v>
      </c>
      <c r="B201" s="1">
        <f>APF_B!N201-APF_A!N201</f>
        <v>-107.32175847918575</v>
      </c>
      <c r="C201">
        <f t="shared" si="34"/>
        <v>-0.29811599577551595</v>
      </c>
      <c r="D201">
        <f t="shared" si="35"/>
        <v>-0.29811599577551595</v>
      </c>
      <c r="E201">
        <f t="shared" si="36"/>
        <v>-107.32175847918575</v>
      </c>
      <c r="F201">
        <f t="shared" si="37"/>
        <v>-107.32175847918575</v>
      </c>
      <c r="H201">
        <f t="shared" si="38"/>
        <v>-1.8731180444919335</v>
      </c>
      <c r="J201">
        <f t="shared" si="39"/>
        <v>-0.2977374298203842</v>
      </c>
      <c r="K201">
        <f t="shared" si="40"/>
        <v>-0.9546478004394876</v>
      </c>
      <c r="M201">
        <f t="shared" si="41"/>
        <v>0.7022625701796158</v>
      </c>
      <c r="N201">
        <f t="shared" si="42"/>
        <v>-0.9546478004394876</v>
      </c>
      <c r="P201">
        <f t="shared" si="43"/>
        <v>1.1851266347353904</v>
      </c>
      <c r="Q201">
        <f t="shared" si="44"/>
        <v>1.4752951728025994</v>
      </c>
    </row>
    <row r="202" spans="1:17" x14ac:dyDescent="0.2">
      <c r="A202">
        <v>345.56519610157272</v>
      </c>
      <c r="B202" s="1">
        <f>APF_B!N202-APF_A!N202</f>
        <v>-109.40565220770458</v>
      </c>
      <c r="C202">
        <f t="shared" si="34"/>
        <v>-0.30390458946584603</v>
      </c>
      <c r="D202">
        <f t="shared" si="35"/>
        <v>-0.30390458946584603</v>
      </c>
      <c r="E202">
        <f t="shared" si="36"/>
        <v>-109.40565220770458</v>
      </c>
      <c r="F202">
        <f t="shared" si="37"/>
        <v>-109.40565220770458</v>
      </c>
      <c r="H202">
        <f t="shared" si="38"/>
        <v>-1.909488851316248</v>
      </c>
      <c r="J202">
        <f t="shared" si="39"/>
        <v>-0.33225417883771063</v>
      </c>
      <c r="K202">
        <f t="shared" si="40"/>
        <v>-0.94318988578381113</v>
      </c>
      <c r="M202">
        <f t="shared" si="41"/>
        <v>0.66774582116228931</v>
      </c>
      <c r="N202">
        <f t="shared" si="42"/>
        <v>-0.94318988578381113</v>
      </c>
      <c r="P202">
        <f t="shared" si="43"/>
        <v>1.1556347356862282</v>
      </c>
      <c r="Q202">
        <f t="shared" si="44"/>
        <v>1.2564117449616019</v>
      </c>
    </row>
    <row r="203" spans="1:17" x14ac:dyDescent="0.2">
      <c r="A203">
        <v>350.57423552037858</v>
      </c>
      <c r="B203" s="1">
        <f>APF_B!N203-APF_A!N203</f>
        <v>-111.46745872788611</v>
      </c>
      <c r="C203">
        <f t="shared" si="34"/>
        <v>-0.30963182979968362</v>
      </c>
      <c r="D203">
        <f t="shared" si="35"/>
        <v>-0.30963182979968362</v>
      </c>
      <c r="E203">
        <f t="shared" si="36"/>
        <v>-111.46745872788611</v>
      </c>
      <c r="F203">
        <f t="shared" si="37"/>
        <v>-111.46745872788611</v>
      </c>
      <c r="H203">
        <f t="shared" si="38"/>
        <v>-1.9454741636325026</v>
      </c>
      <c r="J203">
        <f t="shared" si="39"/>
        <v>-0.36597273480557763</v>
      </c>
      <c r="K203">
        <f t="shared" si="40"/>
        <v>-0.9306255731382661</v>
      </c>
      <c r="M203">
        <f t="shared" si="41"/>
        <v>0.63402726519442232</v>
      </c>
      <c r="N203">
        <f t="shared" si="42"/>
        <v>-0.9306255731382661</v>
      </c>
      <c r="P203">
        <f t="shared" si="43"/>
        <v>1.1260792735810585</v>
      </c>
      <c r="Q203">
        <f t="shared" si="44"/>
        <v>1.0313792999504969</v>
      </c>
    </row>
    <row r="204" spans="1:17" x14ac:dyDescent="0.2">
      <c r="A204">
        <v>355.65588200778473</v>
      </c>
      <c r="B204" s="1">
        <f>APF_B!N204-APF_A!N204</f>
        <v>-113.50149251967196</v>
      </c>
      <c r="C204">
        <f t="shared" si="34"/>
        <v>-0.31528192366575541</v>
      </c>
      <c r="D204">
        <f t="shared" si="35"/>
        <v>-0.31528192366575541</v>
      </c>
      <c r="E204">
        <f t="shared" si="36"/>
        <v>-113.50149251967196</v>
      </c>
      <c r="F204">
        <f t="shared" si="37"/>
        <v>-113.50149251967196</v>
      </c>
      <c r="H204">
        <f t="shared" si="38"/>
        <v>-1.9809747503959905</v>
      </c>
      <c r="J204">
        <f t="shared" si="39"/>
        <v>-0.39877295763853948</v>
      </c>
      <c r="K204">
        <f t="shared" si="40"/>
        <v>-0.91704968690699173</v>
      </c>
      <c r="M204">
        <f t="shared" si="41"/>
        <v>0.60122704236146052</v>
      </c>
      <c r="N204">
        <f t="shared" si="42"/>
        <v>-0.91704968690699173</v>
      </c>
      <c r="P204">
        <f t="shared" si="43"/>
        <v>1.0965646742089228</v>
      </c>
      <c r="Q204">
        <f t="shared" si="44"/>
        <v>0.80068501983764717</v>
      </c>
    </row>
    <row r="205" spans="1:17" x14ac:dyDescent="0.2">
      <c r="A205">
        <v>360.81118801835743</v>
      </c>
      <c r="B205" s="1">
        <f>APF_B!N205-APF_A!N205</f>
        <v>-115.50201536737669</v>
      </c>
      <c r="C205">
        <f t="shared" si="34"/>
        <v>-0.32083893157604637</v>
      </c>
      <c r="D205">
        <f t="shared" si="35"/>
        <v>-0.32083893157604637</v>
      </c>
      <c r="E205">
        <f t="shared" si="36"/>
        <v>-115.5020153673767</v>
      </c>
      <c r="F205">
        <f t="shared" si="37"/>
        <v>-115.5020153673767</v>
      </c>
      <c r="H205">
        <f t="shared" si="38"/>
        <v>-2.0158904608498109</v>
      </c>
      <c r="J205">
        <f t="shared" si="39"/>
        <v>-0.43054284479553495</v>
      </c>
      <c r="K205">
        <f t="shared" si="40"/>
        <v>-0.90257014065133345</v>
      </c>
      <c r="M205">
        <f t="shared" si="41"/>
        <v>0.56945715520446505</v>
      </c>
      <c r="N205">
        <f t="shared" si="42"/>
        <v>-0.90257014065133345</v>
      </c>
      <c r="P205">
        <f t="shared" si="43"/>
        <v>1.0671992833622641</v>
      </c>
      <c r="Q205">
        <f t="shared" si="44"/>
        <v>0.56491049876734001</v>
      </c>
    </row>
    <row r="206" spans="1:17" x14ac:dyDescent="0.2">
      <c r="A206">
        <v>366.04122126221137</v>
      </c>
      <c r="B206" s="1">
        <f>APF_B!N206-APF_A!N206</f>
        <v>-117.46327965663784</v>
      </c>
      <c r="C206">
        <f t="shared" si="34"/>
        <v>-0.32628688793510513</v>
      </c>
      <c r="D206">
        <f t="shared" si="35"/>
        <v>-0.32628688793510513</v>
      </c>
      <c r="E206">
        <f t="shared" si="36"/>
        <v>-117.46327965663785</v>
      </c>
      <c r="F206">
        <f t="shared" si="37"/>
        <v>-117.46327965663785</v>
      </c>
      <c r="H206">
        <f t="shared" si="38"/>
        <v>-2.0501209801992046</v>
      </c>
      <c r="J206">
        <f t="shared" si="39"/>
        <v>-0.46118004127839696</v>
      </c>
      <c r="K206">
        <f t="shared" si="40"/>
        <v>-0.8873065814736506</v>
      </c>
      <c r="M206">
        <f t="shared" si="41"/>
        <v>0.53881995872160304</v>
      </c>
      <c r="N206">
        <f t="shared" si="42"/>
        <v>-0.8873065814736506</v>
      </c>
      <c r="P206">
        <f t="shared" si="43"/>
        <v>1.038094368274487</v>
      </c>
      <c r="Q206">
        <f t="shared" si="44"/>
        <v>0.32473669949744977</v>
      </c>
    </row>
    <row r="207" spans="1:17" x14ac:dyDescent="0.2">
      <c r="A207">
        <v>371.34706492614134</v>
      </c>
      <c r="B207" s="1">
        <f>APF_B!N207-APF_A!N207</f>
        <v>-119.37957148140566</v>
      </c>
      <c r="C207">
        <f t="shared" si="34"/>
        <v>-0.33160992078168239</v>
      </c>
      <c r="D207">
        <f t="shared" si="35"/>
        <v>-0.33160992078168239</v>
      </c>
      <c r="E207">
        <f t="shared" si="36"/>
        <v>-119.37957148140566</v>
      </c>
      <c r="F207">
        <f t="shared" si="37"/>
        <v>-119.37957148140566</v>
      </c>
      <c r="H207">
        <f t="shared" si="38"/>
        <v>-2.0835665819704534</v>
      </c>
      <c r="J207">
        <f t="shared" si="39"/>
        <v>-0.49059309556827829</v>
      </c>
      <c r="K207">
        <f t="shared" si="40"/>
        <v>-0.87138878497530259</v>
      </c>
      <c r="M207">
        <f t="shared" si="41"/>
        <v>0.50940690443172176</v>
      </c>
      <c r="N207">
        <f t="shared" si="42"/>
        <v>-0.87138878497530259</v>
      </c>
      <c r="P207">
        <f t="shared" si="43"/>
        <v>1.0093630708835366</v>
      </c>
      <c r="Q207">
        <f t="shared" si="44"/>
        <v>8.0948226996581732E-2</v>
      </c>
    </row>
    <row r="208" spans="1:17" x14ac:dyDescent="0.2">
      <c r="A208">
        <v>376.72981789796017</v>
      </c>
      <c r="B208" s="1">
        <f>APF_B!N208-APF_A!N208</f>
        <v>-121.24525264052281</v>
      </c>
      <c r="C208">
        <f t="shared" si="34"/>
        <v>-0.33679236844589666</v>
      </c>
      <c r="D208">
        <f t="shared" si="35"/>
        <v>-0.33679236844589666</v>
      </c>
      <c r="E208">
        <f t="shared" si="36"/>
        <v>-121.24525264052279</v>
      </c>
      <c r="F208">
        <f t="shared" si="37"/>
        <v>-121.24525264052279</v>
      </c>
      <c r="H208">
        <f t="shared" si="38"/>
        <v>-2.1161288609894719</v>
      </c>
      <c r="J208">
        <f t="shared" si="39"/>
        <v>-0.51870242090110108</v>
      </c>
      <c r="K208">
        <f t="shared" si="40"/>
        <v>-0.85495485176197283</v>
      </c>
      <c r="M208">
        <f t="shared" si="41"/>
        <v>0.48129757909889892</v>
      </c>
      <c r="N208">
        <f t="shared" si="42"/>
        <v>-0.85495485176197283</v>
      </c>
      <c r="P208">
        <f t="shared" si="43"/>
        <v>0.98111933942706375</v>
      </c>
      <c r="Q208">
        <f t="shared" si="44"/>
        <v>-0.16556327131200538</v>
      </c>
    </row>
    <row r="209" spans="1:17" x14ac:dyDescent="0.2">
      <c r="A209">
        <v>382.19059499408814</v>
      </c>
      <c r="B209" s="1">
        <f>APF_B!N209-APF_A!N209</f>
        <v>-123.05480066236595</v>
      </c>
      <c r="C209">
        <f t="shared" si="34"/>
        <v>-0.34181889072879429</v>
      </c>
      <c r="D209">
        <f t="shared" si="35"/>
        <v>-0.34181889072879429</v>
      </c>
      <c r="E209">
        <f t="shared" si="36"/>
        <v>-123.05480066236595</v>
      </c>
      <c r="F209">
        <f t="shared" si="37"/>
        <v>-123.05480066236595</v>
      </c>
      <c r="H209">
        <f t="shared" si="38"/>
        <v>-2.147711431943585</v>
      </c>
      <c r="J209">
        <f t="shared" si="39"/>
        <v>-0.54544093390887405</v>
      </c>
      <c r="K209">
        <f t="shared" si="40"/>
        <v>-0.83814926332760997</v>
      </c>
      <c r="M209">
        <f t="shared" si="41"/>
        <v>0.45455906609112595</v>
      </c>
      <c r="N209">
        <f t="shared" si="42"/>
        <v>-0.83814926332760997</v>
      </c>
      <c r="P209">
        <f t="shared" si="43"/>
        <v>0.95347686504825691</v>
      </c>
      <c r="Q209">
        <f t="shared" si="44"/>
        <v>-0.4137968023075736</v>
      </c>
    </row>
    <row r="210" spans="1:17" x14ac:dyDescent="0.2">
      <c r="A210">
        <v>387.73052719044165</v>
      </c>
      <c r="B210" s="1">
        <f>APF_B!N210-APF_A!N210</f>
        <v>-124.80284609069972</v>
      </c>
      <c r="C210">
        <f t="shared" si="34"/>
        <v>-0.34667457247416589</v>
      </c>
      <c r="D210">
        <f t="shared" si="35"/>
        <v>-0.34667457247416589</v>
      </c>
      <c r="E210">
        <f t="shared" si="36"/>
        <v>-124.80284609069972</v>
      </c>
      <c r="F210">
        <f t="shared" si="37"/>
        <v>-124.80284609069972</v>
      </c>
      <c r="H210">
        <f t="shared" si="38"/>
        <v>-2.1782205801424439</v>
      </c>
      <c r="J210">
        <f t="shared" si="39"/>
        <v>-0.57075435646160833</v>
      </c>
      <c r="K210">
        <f t="shared" si="40"/>
        <v>-0.82112085869261375</v>
      </c>
      <c r="M210">
        <f t="shared" si="41"/>
        <v>0.42924564353839167</v>
      </c>
      <c r="N210">
        <f t="shared" si="42"/>
        <v>-0.82112085869261375</v>
      </c>
      <c r="P210">
        <f t="shared" si="43"/>
        <v>0.92654804898439203</v>
      </c>
      <c r="Q210">
        <f t="shared" si="44"/>
        <v>-0.66264108183526171</v>
      </c>
    </row>
    <row r="211" spans="1:17" x14ac:dyDescent="0.2">
      <c r="A211">
        <v>393.3507618566677</v>
      </c>
      <c r="B211" s="1">
        <f>APF_B!N211-APF_A!N211</f>
        <v>-126.48420638957421</v>
      </c>
      <c r="C211">
        <f t="shared" si="34"/>
        <v>-0.35134501774881727</v>
      </c>
      <c r="D211">
        <f t="shared" si="35"/>
        <v>-0.35134501774881727</v>
      </c>
      <c r="E211">
        <f t="shared" si="36"/>
        <v>-126.48420638957421</v>
      </c>
      <c r="F211">
        <f t="shared" si="37"/>
        <v>-126.48420638957421</v>
      </c>
      <c r="H211">
        <f t="shared" si="38"/>
        <v>-2.2075658532701197</v>
      </c>
      <c r="J211">
        <f t="shared" si="39"/>
        <v>-0.59460118060814449</v>
      </c>
      <c r="K211">
        <f t="shared" si="40"/>
        <v>-0.80402079327552267</v>
      </c>
      <c r="M211">
        <f t="shared" si="41"/>
        <v>0.40539881939185551</v>
      </c>
      <c r="N211">
        <f t="shared" si="42"/>
        <v>-0.80402079327552267</v>
      </c>
      <c r="P211">
        <f t="shared" si="43"/>
        <v>0.90044302361876905</v>
      </c>
      <c r="Q211">
        <f t="shared" si="44"/>
        <v>-0.91087524735686587</v>
      </c>
    </row>
    <row r="212" spans="1:17" x14ac:dyDescent="0.2">
      <c r="A212">
        <v>399.05246299377609</v>
      </c>
      <c r="B212" s="1">
        <f>APF_B!N212-APF_A!N212</f>
        <v>-128.09391597165936</v>
      </c>
      <c r="C212">
        <f t="shared" si="34"/>
        <v>-0.35581643325460932</v>
      </c>
      <c r="D212">
        <f t="shared" si="35"/>
        <v>-0.35581643325460932</v>
      </c>
      <c r="E212">
        <f t="shared" si="36"/>
        <v>-128.09391597165936</v>
      </c>
      <c r="F212">
        <f t="shared" si="37"/>
        <v>-128.09391597165936</v>
      </c>
      <c r="H212">
        <f t="shared" si="38"/>
        <v>-2.2356605854784073</v>
      </c>
      <c r="J212">
        <f t="shared" si="39"/>
        <v>-0.61695230992315897</v>
      </c>
      <c r="K212">
        <f t="shared" si="40"/>
        <v>-0.78700053829745142</v>
      </c>
      <c r="M212">
        <f t="shared" si="41"/>
        <v>0.38304769007684103</v>
      </c>
      <c r="N212">
        <f t="shared" si="42"/>
        <v>-0.78700053829745142</v>
      </c>
      <c r="P212">
        <f t="shared" si="43"/>
        <v>0.87526874738772775</v>
      </c>
      <c r="Q212">
        <f t="shared" si="44"/>
        <v>-1.1571715661321957</v>
      </c>
    </row>
    <row r="213" spans="1:17" x14ac:dyDescent="0.2">
      <c r="A213">
        <v>404.8368114752123</v>
      </c>
      <c r="B213" s="1">
        <f>APF_B!N213-APF_A!N213</f>
        <v>-129.62725201485711</v>
      </c>
      <c r="C213">
        <f t="shared" si="34"/>
        <v>-0.36007570004126976</v>
      </c>
      <c r="D213">
        <f t="shared" si="35"/>
        <v>-0.36007570004126976</v>
      </c>
      <c r="E213">
        <f t="shared" si="36"/>
        <v>-129.62725201485711</v>
      </c>
      <c r="F213">
        <f t="shared" si="37"/>
        <v>-129.62725201485711</v>
      </c>
      <c r="H213">
        <f t="shared" si="38"/>
        <v>-2.26242234797171</v>
      </c>
      <c r="J213">
        <f t="shared" si="39"/>
        <v>-0.6377904025378518</v>
      </c>
      <c r="K213">
        <f t="shared" si="40"/>
        <v>-0.77020997294932825</v>
      </c>
      <c r="M213">
        <f t="shared" si="41"/>
        <v>0.3622095974621482</v>
      </c>
      <c r="N213">
        <f t="shared" si="42"/>
        <v>-0.77020997294932825</v>
      </c>
      <c r="P213">
        <f t="shared" si="43"/>
        <v>0.8511281894781163</v>
      </c>
      <c r="Q213">
        <f t="shared" si="44"/>
        <v>-1.4001005071129407</v>
      </c>
    </row>
    <row r="214" spans="1:17" x14ac:dyDescent="0.2">
      <c r="A214">
        <v>410.7050052914293</v>
      </c>
      <c r="B214" s="1">
        <f>APF_B!N214-APF_A!N214</f>
        <v>-131.0797558966824</v>
      </c>
      <c r="C214">
        <f t="shared" si="34"/>
        <v>-0.36411043304634</v>
      </c>
      <c r="D214">
        <f t="shared" si="35"/>
        <v>-0.36411043304634</v>
      </c>
      <c r="E214">
        <f t="shared" si="36"/>
        <v>-131.0797558966824</v>
      </c>
      <c r="F214">
        <f t="shared" si="37"/>
        <v>-131.0797558966824</v>
      </c>
      <c r="H214">
        <f t="shared" si="38"/>
        <v>-2.2877733231075599</v>
      </c>
      <c r="J214">
        <f t="shared" si="39"/>
        <v>-0.65710895103363709</v>
      </c>
      <c r="K214">
        <f t="shared" si="40"/>
        <v>-0.75379561319463317</v>
      </c>
      <c r="M214">
        <f t="shared" si="41"/>
        <v>0.34289104896636291</v>
      </c>
      <c r="N214">
        <f t="shared" si="42"/>
        <v>-0.75379561319463317</v>
      </c>
      <c r="P214">
        <f t="shared" si="43"/>
        <v>0.82811961571546278</v>
      </c>
      <c r="Q214">
        <f t="shared" si="44"/>
        <v>-1.6381385615678417</v>
      </c>
    </row>
    <row r="215" spans="1:17" x14ac:dyDescent="0.2">
      <c r="A215">
        <v>416.65825979799996</v>
      </c>
      <c r="B215" s="1">
        <f>APF_B!N215-APF_A!N215</f>
        <v>-132.44725023685669</v>
      </c>
      <c r="C215">
        <f t="shared" si="34"/>
        <v>-0.36790902843571305</v>
      </c>
      <c r="D215">
        <f t="shared" si="35"/>
        <v>-0.36790902843571305</v>
      </c>
      <c r="E215">
        <f t="shared" si="36"/>
        <v>-132.44725023685669</v>
      </c>
      <c r="F215">
        <f t="shared" si="37"/>
        <v>-132.44725023685669</v>
      </c>
      <c r="H215">
        <f t="shared" si="38"/>
        <v>-2.3116406018459887</v>
      </c>
      <c r="J215">
        <f t="shared" si="39"/>
        <v>-0.67491114181790868</v>
      </c>
      <c r="K215">
        <f t="shared" si="40"/>
        <v>-0.73789901114586598</v>
      </c>
      <c r="M215">
        <f t="shared" si="41"/>
        <v>0.32508885818209132</v>
      </c>
      <c r="N215">
        <f t="shared" si="42"/>
        <v>-0.73789901114586598</v>
      </c>
      <c r="P215">
        <f t="shared" si="43"/>
        <v>0.80633598230773673</v>
      </c>
      <c r="Q215">
        <f t="shared" si="44"/>
        <v>-1.869679192230238</v>
      </c>
    </row>
    <row r="216" spans="1:17" x14ac:dyDescent="0.2">
      <c r="A216">
        <v>422.69780796732948</v>
      </c>
      <c r="B216" s="1">
        <f>APF_B!N216-APF_A!N216</f>
        <v>-133.72585168778377</v>
      </c>
      <c r="C216">
        <f t="shared" si="34"/>
        <v>-0.37146069913273272</v>
      </c>
      <c r="D216">
        <f t="shared" si="35"/>
        <v>-0.37146069913273272</v>
      </c>
      <c r="E216">
        <f t="shared" si="36"/>
        <v>-133.72585168778377</v>
      </c>
      <c r="F216">
        <f t="shared" si="37"/>
        <v>-133.72585168778377</v>
      </c>
      <c r="H216">
        <f t="shared" si="38"/>
        <v>-2.3339564069854433</v>
      </c>
      <c r="J216">
        <f t="shared" si="39"/>
        <v>-0.69120854139852272</v>
      </c>
      <c r="K216">
        <f t="shared" si="40"/>
        <v>-0.72265534821083743</v>
      </c>
      <c r="M216">
        <f t="shared" si="41"/>
        <v>0.30879145860147728</v>
      </c>
      <c r="N216">
        <f t="shared" si="42"/>
        <v>-0.72265534821083743</v>
      </c>
      <c r="P216">
        <f t="shared" si="43"/>
        <v>0.78586443945692985</v>
      </c>
      <c r="Q216">
        <f t="shared" si="44"/>
        <v>-2.0930472541049765</v>
      </c>
    </row>
    <row r="217" spans="1:17" x14ac:dyDescent="0.2">
      <c r="A217">
        <v>428.82490064401475</v>
      </c>
      <c r="B217" s="1">
        <f>APF_B!N217-APF_A!N217</f>
        <v>-134.91197974428562</v>
      </c>
      <c r="C217">
        <f t="shared" si="34"/>
        <v>-0.37475549928968227</v>
      </c>
      <c r="D217">
        <f t="shared" si="35"/>
        <v>-0.37475549928968227</v>
      </c>
      <c r="E217">
        <f t="shared" si="36"/>
        <v>-134.91197974428562</v>
      </c>
      <c r="F217">
        <f t="shared" si="37"/>
        <v>-134.91197974428562</v>
      </c>
      <c r="H217">
        <f t="shared" si="38"/>
        <v>-2.3546582469216815</v>
      </c>
      <c r="J217">
        <f t="shared" si="39"/>
        <v>-0.70601965917841314</v>
      </c>
      <c r="K217">
        <f t="shared" si="40"/>
        <v>-0.70819223439232759</v>
      </c>
      <c r="M217">
        <f t="shared" si="41"/>
        <v>0.29398034082158686</v>
      </c>
      <c r="N217">
        <f t="shared" si="42"/>
        <v>-0.70819223439232759</v>
      </c>
      <c r="P217">
        <f t="shared" si="43"/>
        <v>0.7667859425179715</v>
      </c>
      <c r="Q217">
        <f t="shared" si="44"/>
        <v>-2.3065171527818569</v>
      </c>
    </row>
    <row r="218" spans="1:17" x14ac:dyDescent="0.2">
      <c r="A218">
        <v>435.04080680390462</v>
      </c>
      <c r="B218" s="1">
        <f>APF_B!N218-APF_A!N218</f>
        <v>-136.0023619534465</v>
      </c>
      <c r="C218">
        <f t="shared" si="34"/>
        <v>-0.37778433875957362</v>
      </c>
      <c r="D218">
        <f t="shared" si="35"/>
        <v>-0.37778433875957362</v>
      </c>
      <c r="E218">
        <f t="shared" si="36"/>
        <v>-136.0023619534465</v>
      </c>
      <c r="F218">
        <f t="shared" si="37"/>
        <v>-136.0023619534465</v>
      </c>
      <c r="H218">
        <f t="shared" si="38"/>
        <v>-2.3736890065767082</v>
      </c>
      <c r="J218">
        <f t="shared" si="39"/>
        <v>-0.71936843622989954</v>
      </c>
      <c r="K218">
        <f t="shared" si="40"/>
        <v>-0.69462871590235098</v>
      </c>
      <c r="M218">
        <f t="shared" si="41"/>
        <v>0.28063156377010046</v>
      </c>
      <c r="N218">
        <f t="shared" si="42"/>
        <v>-0.69462871590235098</v>
      </c>
      <c r="P218">
        <f t="shared" si="43"/>
        <v>0.74917496457116151</v>
      </c>
      <c r="Q218">
        <f t="shared" si="44"/>
        <v>-2.5083348803477441</v>
      </c>
    </row>
    <row r="219" spans="1:17" x14ac:dyDescent="0.2">
      <c r="A219">
        <v>441.3468138169182</v>
      </c>
      <c r="B219" s="1">
        <f>APF_B!N219-APF_A!N219</f>
        <v>-136.99403599023049</v>
      </c>
      <c r="C219">
        <f t="shared" si="34"/>
        <v>-0.38053898886175136</v>
      </c>
      <c r="D219">
        <f t="shared" si="35"/>
        <v>-0.38053898886175136</v>
      </c>
      <c r="E219">
        <f t="shared" si="36"/>
        <v>-136.99403599023049</v>
      </c>
      <c r="F219">
        <f t="shared" si="37"/>
        <v>-136.99403599023049</v>
      </c>
      <c r="H219">
        <f t="shared" si="38"/>
        <v>-2.3909969836251324</v>
      </c>
      <c r="J219">
        <f t="shared" si="39"/>
        <v>-0.73128270735182921</v>
      </c>
      <c r="K219">
        <f t="shared" si="40"/>
        <v>-0.68207448414977301</v>
      </c>
      <c r="M219">
        <f t="shared" si="41"/>
        <v>0.26871729264817079</v>
      </c>
      <c r="N219">
        <f t="shared" si="42"/>
        <v>-0.68207448414977301</v>
      </c>
      <c r="P219">
        <f t="shared" si="43"/>
        <v>0.73309930111570942</v>
      </c>
      <c r="Q219">
        <f t="shared" si="44"/>
        <v>-2.696743890378495</v>
      </c>
    </row>
    <row r="220" spans="1:17" x14ac:dyDescent="0.2">
      <c r="A220">
        <v>447.74422771366807</v>
      </c>
      <c r="B220" s="1">
        <f>APF_B!N220-APF_A!N220</f>
        <v>-137.88434912323706</v>
      </c>
      <c r="C220">
        <f t="shared" si="34"/>
        <v>-0.38301208089788069</v>
      </c>
      <c r="D220">
        <f t="shared" si="35"/>
        <v>-0.38301208089788069</v>
      </c>
      <c r="E220">
        <f t="shared" si="36"/>
        <v>-137.88434912323706</v>
      </c>
      <c r="F220">
        <f t="shared" si="37"/>
        <v>-137.88434912323706</v>
      </c>
      <c r="H220">
        <f t="shared" si="38"/>
        <v>-2.406535879169843</v>
      </c>
      <c r="J220">
        <f t="shared" si="39"/>
        <v>-0.74179268000997678</v>
      </c>
      <c r="K220">
        <f t="shared" si="40"/>
        <v>-0.67062927156784335</v>
      </c>
      <c r="M220">
        <f t="shared" si="41"/>
        <v>0.25820731999002322</v>
      </c>
      <c r="N220">
        <f t="shared" si="42"/>
        <v>-0.67062927156784335</v>
      </c>
      <c r="P220">
        <f t="shared" si="43"/>
        <v>0.71861995517801092</v>
      </c>
      <c r="Q220">
        <f t="shared" si="44"/>
        <v>-2.8700145429789989</v>
      </c>
    </row>
    <row r="221" spans="1:17" x14ac:dyDescent="0.2">
      <c r="A221">
        <v>454.23437345595323</v>
      </c>
      <c r="B221" s="1">
        <f>APF_B!N221-APF_A!N221</f>
        <v>-138.67095562843252</v>
      </c>
      <c r="C221">
        <f t="shared" si="34"/>
        <v>-0.38519709896786813</v>
      </c>
      <c r="D221">
        <f t="shared" si="35"/>
        <v>-0.38519709896786813</v>
      </c>
      <c r="E221">
        <f t="shared" si="36"/>
        <v>-138.67095562843252</v>
      </c>
      <c r="F221">
        <f t="shared" si="37"/>
        <v>-138.67095562843252</v>
      </c>
      <c r="H221">
        <f t="shared" si="38"/>
        <v>-2.42026475260311</v>
      </c>
      <c r="J221">
        <f t="shared" si="39"/>
        <v>-0.75092946900437774</v>
      </c>
      <c r="K221">
        <f t="shared" si="40"/>
        <v>-0.66038241389425512</v>
      </c>
      <c r="M221">
        <f t="shared" si="41"/>
        <v>0.24907053099562226</v>
      </c>
      <c r="N221">
        <f t="shared" si="42"/>
        <v>-0.66038241389425512</v>
      </c>
      <c r="P221">
        <f t="shared" si="43"/>
        <v>0.70579108948133129</v>
      </c>
      <c r="Q221">
        <f t="shared" si="44"/>
        <v>-3.0264765770306661</v>
      </c>
    </row>
    <row r="222" spans="1:17" x14ac:dyDescent="0.2">
      <c r="A222">
        <v>460.81859521116928</v>
      </c>
      <c r="B222" s="1">
        <f>APF_B!N222-APF_A!N222</f>
        <v>-139.35181271801375</v>
      </c>
      <c r="C222">
        <f t="shared" si="34"/>
        <v>-0.38708836866114932</v>
      </c>
      <c r="D222">
        <f t="shared" si="35"/>
        <v>-0.38708836866114932</v>
      </c>
      <c r="E222">
        <f t="shared" si="36"/>
        <v>-139.35181271801375</v>
      </c>
      <c r="F222">
        <f t="shared" si="37"/>
        <v>-139.35181271801375</v>
      </c>
      <c r="H222">
        <f t="shared" si="38"/>
        <v>-2.4321479505518484</v>
      </c>
      <c r="J222">
        <f t="shared" si="39"/>
        <v>-0.7587237203624918</v>
      </c>
      <c r="K222">
        <f t="shared" si="40"/>
        <v>-0.6514125544992968</v>
      </c>
      <c r="M222">
        <f t="shared" si="41"/>
        <v>0.2412762796375082</v>
      </c>
      <c r="N222">
        <f t="shared" si="42"/>
        <v>-0.6514125544992968</v>
      </c>
      <c r="P222">
        <f t="shared" si="43"/>
        <v>0.69466003143625332</v>
      </c>
      <c r="Q222">
        <f t="shared" si="44"/>
        <v>-3.1645537670368999</v>
      </c>
    </row>
    <row r="223" spans="1:17" x14ac:dyDescent="0.2">
      <c r="A223">
        <v>467.49825663069777</v>
      </c>
      <c r="B223" s="1">
        <f>APF_B!N223-APF_A!N223</f>
        <v>-139.92517553930614</v>
      </c>
      <c r="C223">
        <f t="shared" si="34"/>
        <v>-0.38868104316473928</v>
      </c>
      <c r="D223">
        <f t="shared" si="35"/>
        <v>-0.38868104316473928</v>
      </c>
      <c r="E223">
        <f t="shared" si="36"/>
        <v>-139.92517553930614</v>
      </c>
      <c r="F223">
        <f t="shared" si="37"/>
        <v>-139.92517553930614</v>
      </c>
      <c r="H223">
        <f t="shared" si="38"/>
        <v>-2.4421550195919246</v>
      </c>
      <c r="J223">
        <f t="shared" si="39"/>
        <v>-0.76520435244788798</v>
      </c>
      <c r="K223">
        <f t="shared" si="40"/>
        <v>-0.6437874641485406</v>
      </c>
      <c r="M223">
        <f t="shared" si="41"/>
        <v>0.23479564755211202</v>
      </c>
      <c r="N223">
        <f t="shared" si="42"/>
        <v>-0.6437874641485406</v>
      </c>
      <c r="P223">
        <f t="shared" si="43"/>
        <v>0.68526731652999773</v>
      </c>
      <c r="Q223">
        <f t="shared" si="44"/>
        <v>-3.2827996227841592</v>
      </c>
    </row>
    <row r="224" spans="1:17" x14ac:dyDescent="0.2">
      <c r="A224">
        <v>474.2747411323312</v>
      </c>
      <c r="B224" s="1">
        <f>APF_B!N224-APF_A!N224</f>
        <v>-140.38959176755804</v>
      </c>
      <c r="C224">
        <f t="shared" si="34"/>
        <v>-0.3899710882432168</v>
      </c>
      <c r="D224">
        <f t="shared" si="35"/>
        <v>-0.3899710882432168</v>
      </c>
      <c r="E224">
        <f t="shared" si="36"/>
        <v>-140.38959176755804</v>
      </c>
      <c r="F224">
        <f t="shared" si="37"/>
        <v>-140.38959176755804</v>
      </c>
      <c r="H224">
        <f t="shared" si="38"/>
        <v>-2.4502606118746137</v>
      </c>
      <c r="J224">
        <f t="shared" si="39"/>
        <v>-0.77039743694351714</v>
      </c>
      <c r="K224">
        <f t="shared" si="40"/>
        <v>-0.63756394906774605</v>
      </c>
      <c r="M224">
        <f t="shared" si="41"/>
        <v>0.22960256305648286</v>
      </c>
      <c r="N224">
        <f t="shared" si="42"/>
        <v>-0.63756394906774605</v>
      </c>
      <c r="P224">
        <f t="shared" si="43"/>
        <v>0.6776467561443541</v>
      </c>
      <c r="Q224">
        <f t="shared" si="44"/>
        <v>-3.3799327254791218</v>
      </c>
    </row>
    <row r="225" spans="1:17" x14ac:dyDescent="0.2">
      <c r="A225">
        <v>481.14945218679043</v>
      </c>
      <c r="B225" s="1">
        <f>APF_B!N225-APF_A!N225</f>
        <v>-140.74389626979661</v>
      </c>
      <c r="C225">
        <f t="shared" si="34"/>
        <v>-0.3909552674161017</v>
      </c>
      <c r="D225">
        <f t="shared" si="35"/>
        <v>-0.3909552674161017</v>
      </c>
      <c r="E225">
        <f t="shared" si="36"/>
        <v>-140.74389626979661</v>
      </c>
      <c r="F225">
        <f t="shared" si="37"/>
        <v>-140.74389626979661</v>
      </c>
      <c r="H225">
        <f t="shared" si="38"/>
        <v>-2.4564443919933163</v>
      </c>
      <c r="J225">
        <f t="shared" si="39"/>
        <v>-0.77432523747010062</v>
      </c>
      <c r="K225">
        <f t="shared" si="40"/>
        <v>-0.63278782116667842</v>
      </c>
      <c r="M225">
        <f t="shared" si="41"/>
        <v>0.22567476252989938</v>
      </c>
      <c r="N225">
        <f t="shared" si="42"/>
        <v>-0.63278782116667842</v>
      </c>
      <c r="P225">
        <f t="shared" si="43"/>
        <v>0.67182551682695013</v>
      </c>
      <c r="Q225">
        <f t="shared" si="44"/>
        <v>-3.4548701019774035</v>
      </c>
    </row>
    <row r="226" spans="1:17" x14ac:dyDescent="0.2">
      <c r="A226">
        <v>488.12381360839606</v>
      </c>
      <c r="B226" s="1">
        <f>APF_B!N226-APF_A!N226</f>
        <v>-140.98720625726901</v>
      </c>
      <c r="C226">
        <f t="shared" si="34"/>
        <v>-0.39163112849241394</v>
      </c>
      <c r="D226">
        <f t="shared" si="35"/>
        <v>-0.39163112849241394</v>
      </c>
      <c r="E226">
        <f t="shared" si="36"/>
        <v>-140.98720625726901</v>
      </c>
      <c r="F226">
        <f t="shared" si="37"/>
        <v>-140.98720625726901</v>
      </c>
      <c r="H226">
        <f t="shared" si="38"/>
        <v>-2.4606909523776959</v>
      </c>
      <c r="J226">
        <f t="shared" si="39"/>
        <v>-0.77700541928725508</v>
      </c>
      <c r="K226">
        <f t="shared" si="40"/>
        <v>-0.62949390656164161</v>
      </c>
      <c r="M226">
        <f t="shared" si="41"/>
        <v>0.22299458071274492</v>
      </c>
      <c r="N226">
        <f t="shared" si="42"/>
        <v>-0.62949390656164161</v>
      </c>
      <c r="P226">
        <f t="shared" si="43"/>
        <v>0.66782419949077143</v>
      </c>
      <c r="Q226">
        <f t="shared" si="44"/>
        <v>-3.5067569552619493</v>
      </c>
    </row>
    <row r="227" spans="1:17" x14ac:dyDescent="0.2">
      <c r="A227">
        <v>495.19926984995493</v>
      </c>
      <c r="B227" s="1">
        <f>APF_B!N227-APF_A!N227</f>
        <v>-141.11891727467352</v>
      </c>
      <c r="C227">
        <f t="shared" si="34"/>
        <v>-0.39199699242964869</v>
      </c>
      <c r="D227">
        <f t="shared" si="35"/>
        <v>-0.39199699242964869</v>
      </c>
      <c r="E227">
        <f t="shared" si="36"/>
        <v>-141.11891727467352</v>
      </c>
      <c r="F227">
        <f t="shared" si="37"/>
        <v>-141.11891727467352</v>
      </c>
      <c r="H227">
        <f t="shared" si="38"/>
        <v>-2.4629897432925563</v>
      </c>
      <c r="J227">
        <f t="shared" si="39"/>
        <v>-0.77845043986789597</v>
      </c>
      <c r="K227">
        <f t="shared" si="40"/>
        <v>-0.6277060718755868</v>
      </c>
      <c r="M227">
        <f t="shared" si="41"/>
        <v>0.22154956013210403</v>
      </c>
      <c r="N227">
        <f t="shared" si="42"/>
        <v>-0.6277060718755868</v>
      </c>
      <c r="P227">
        <f t="shared" si="43"/>
        <v>0.66565690882331274</v>
      </c>
      <c r="Q227">
        <f t="shared" si="44"/>
        <v>-3.5349911222245991</v>
      </c>
    </row>
    <row r="228" spans="1:17" x14ac:dyDescent="0.2">
      <c r="A228">
        <v>502.377286301916</v>
      </c>
      <c r="B228" s="1">
        <f>APF_B!N228-APF_A!N228</f>
        <v>-141.13870029743779</v>
      </c>
      <c r="C228">
        <f t="shared" si="34"/>
        <v>-0.39205194527066056</v>
      </c>
      <c r="D228">
        <f t="shared" si="35"/>
        <v>-0.39205194527066056</v>
      </c>
      <c r="E228">
        <f t="shared" si="36"/>
        <v>-141.13870029743779</v>
      </c>
      <c r="F228">
        <f t="shared" si="37"/>
        <v>-141.13870029743779</v>
      </c>
      <c r="H228">
        <f t="shared" si="38"/>
        <v>-2.4633350221757895</v>
      </c>
      <c r="J228">
        <f t="shared" si="39"/>
        <v>-0.77866712711262542</v>
      </c>
      <c r="K228">
        <f t="shared" si="40"/>
        <v>-0.62743725196562117</v>
      </c>
      <c r="M228">
        <f t="shared" si="41"/>
        <v>0.22133287288737458</v>
      </c>
      <c r="N228">
        <f t="shared" si="42"/>
        <v>-0.62743725196562117</v>
      </c>
      <c r="P228">
        <f t="shared" si="43"/>
        <v>0.66533130527185413</v>
      </c>
      <c r="Q228">
        <f t="shared" si="44"/>
        <v>-3.5392408316362953</v>
      </c>
    </row>
    <row r="229" spans="1:17" x14ac:dyDescent="0.2">
      <c r="A229">
        <v>509.65934959586946</v>
      </c>
      <c r="B229" s="1">
        <f>APF_B!N229-APF_A!N229</f>
        <v>-141.04650012618063</v>
      </c>
      <c r="C229">
        <f t="shared" si="34"/>
        <v>-0.39179583368383508</v>
      </c>
      <c r="D229">
        <f t="shared" si="35"/>
        <v>-0.39179583368383508</v>
      </c>
      <c r="E229">
        <f t="shared" si="36"/>
        <v>-141.04650012618063</v>
      </c>
      <c r="F229">
        <f t="shared" si="37"/>
        <v>-141.04650012618063</v>
      </c>
      <c r="H229">
        <f t="shared" si="38"/>
        <v>-2.4617258256164494</v>
      </c>
      <c r="J229">
        <f t="shared" si="39"/>
        <v>-0.77765644949699231</v>
      </c>
      <c r="K229">
        <f t="shared" si="40"/>
        <v>-0.62868946750819032</v>
      </c>
      <c r="M229">
        <f t="shared" si="41"/>
        <v>0.22234355050300769</v>
      </c>
      <c r="N229">
        <f t="shared" si="42"/>
        <v>-0.62868946750819032</v>
      </c>
      <c r="P229">
        <f t="shared" si="43"/>
        <v>0.66684863425369278</v>
      </c>
      <c r="Q229">
        <f t="shared" si="44"/>
        <v>-3.5194546790468944</v>
      </c>
    </row>
    <row r="230" spans="1:17" x14ac:dyDescent="0.2">
      <c r="A230">
        <v>517.0469679124385</v>
      </c>
      <c r="B230" s="1">
        <f>APF_B!N230-APF_A!N230</f>
        <v>-140.84253518194768</v>
      </c>
      <c r="C230">
        <f t="shared" si="34"/>
        <v>-0.39122926439429911</v>
      </c>
      <c r="D230">
        <f t="shared" si="35"/>
        <v>-0.39122926439429911</v>
      </c>
      <c r="E230">
        <f t="shared" si="36"/>
        <v>-140.84253518194768</v>
      </c>
      <c r="F230">
        <f t="shared" si="37"/>
        <v>-140.84253518194768</v>
      </c>
      <c r="H230">
        <f t="shared" si="38"/>
        <v>-2.458165965780938</v>
      </c>
      <c r="J230">
        <f t="shared" si="39"/>
        <v>-0.77541348037942259</v>
      </c>
      <c r="K230">
        <f t="shared" si="40"/>
        <v>-0.63145382606004596</v>
      </c>
      <c r="M230">
        <f t="shared" si="41"/>
        <v>0.22458651962057741</v>
      </c>
      <c r="N230">
        <f t="shared" si="42"/>
        <v>-0.63145382606004596</v>
      </c>
      <c r="P230">
        <f t="shared" si="43"/>
        <v>0.67020372965327102</v>
      </c>
      <c r="Q230">
        <f t="shared" si="44"/>
        <v>-3.4758631932996957</v>
      </c>
    </row>
    <row r="231" spans="1:17" x14ac:dyDescent="0.2">
      <c r="A231">
        <v>524.54167129363816</v>
      </c>
      <c r="B231" s="1">
        <f>APF_B!N231-APF_A!N231</f>
        <v>-140.52729871850011</v>
      </c>
      <c r="C231">
        <f t="shared" si="34"/>
        <v>-0.3903536075513892</v>
      </c>
      <c r="D231">
        <f t="shared" si="35"/>
        <v>-0.3903536075513892</v>
      </c>
      <c r="E231">
        <f t="shared" si="36"/>
        <v>-140.52729871850011</v>
      </c>
      <c r="F231">
        <f t="shared" si="37"/>
        <v>-140.52729871850011</v>
      </c>
      <c r="H231">
        <f t="shared" si="38"/>
        <v>-2.4526640515714351</v>
      </c>
      <c r="J231">
        <f t="shared" si="39"/>
        <v>-0.77192755686475145</v>
      </c>
      <c r="K231">
        <f t="shared" si="40"/>
        <v>-0.63571050561778197</v>
      </c>
      <c r="M231">
        <f t="shared" si="41"/>
        <v>0.22807244313524855</v>
      </c>
      <c r="N231">
        <f t="shared" si="42"/>
        <v>-0.63571050561778197</v>
      </c>
      <c r="P231">
        <f t="shared" si="43"/>
        <v>0.6753849911498605</v>
      </c>
      <c r="Q231">
        <f t="shared" si="44"/>
        <v>-3.408971895428234</v>
      </c>
    </row>
    <row r="232" spans="1:17" x14ac:dyDescent="0.2">
      <c r="A232">
        <v>532.14501195976231</v>
      </c>
      <c r="B232" s="1">
        <f>APF_B!N232-APF_A!N232</f>
        <v>-140.10156138020901</v>
      </c>
      <c r="C232">
        <f t="shared" si="34"/>
        <v>-0.3891710038339139</v>
      </c>
      <c r="D232">
        <f t="shared" si="35"/>
        <v>-0.3891710038339139</v>
      </c>
      <c r="E232">
        <f t="shared" si="36"/>
        <v>-140.10156138020901</v>
      </c>
      <c r="F232">
        <f t="shared" si="37"/>
        <v>-140.10156138020901</v>
      </c>
      <c r="H232">
        <f t="shared" si="38"/>
        <v>-2.4452335332695783</v>
      </c>
      <c r="J232">
        <f t="shared" si="39"/>
        <v>-0.76718263181900903</v>
      </c>
      <c r="K232">
        <f t="shared" si="40"/>
        <v>-0.64142872514041571</v>
      </c>
      <c r="M232">
        <f t="shared" si="41"/>
        <v>0.23281736818099097</v>
      </c>
      <c r="N232">
        <f t="shared" si="42"/>
        <v>-0.64142872514041571</v>
      </c>
      <c r="P232">
        <f t="shared" si="43"/>
        <v>0.68237433741457632</v>
      </c>
      <c r="Q232">
        <f t="shared" si="44"/>
        <v>-3.3195462877136528</v>
      </c>
    </row>
    <row r="233" spans="1:17" x14ac:dyDescent="0.2">
      <c r="A233">
        <v>539.85856463085884</v>
      </c>
      <c r="B233" s="1">
        <f>APF_B!N233-APF_A!N233</f>
        <v>-139.56637494769444</v>
      </c>
      <c r="C233">
        <f t="shared" si="34"/>
        <v>-0.3876843748547068</v>
      </c>
      <c r="D233">
        <f t="shared" si="35"/>
        <v>-0.3876843748547068</v>
      </c>
      <c r="E233">
        <f t="shared" si="36"/>
        <v>-139.56637494769444</v>
      </c>
      <c r="F233">
        <f t="shared" si="37"/>
        <v>-139.56637494769444</v>
      </c>
      <c r="H233">
        <f t="shared" si="38"/>
        <v>-2.4358927679101967</v>
      </c>
      <c r="J233">
        <f t="shared" si="39"/>
        <v>-0.76115781566802332</v>
      </c>
      <c r="K233">
        <f t="shared" si="40"/>
        <v>-0.6485667117941557</v>
      </c>
      <c r="M233">
        <f t="shared" si="41"/>
        <v>0.23884218433197668</v>
      </c>
      <c r="N233">
        <f t="shared" si="42"/>
        <v>-0.6485667117941557</v>
      </c>
      <c r="P233">
        <f t="shared" si="43"/>
        <v>0.69114713966271568</v>
      </c>
      <c r="Q233">
        <f t="shared" si="44"/>
        <v>-3.2085896996651182</v>
      </c>
    </row>
    <row r="234" spans="1:17" x14ac:dyDescent="0.2">
      <c r="A234">
        <v>547.68392685287256</v>
      </c>
      <c r="B234" s="1">
        <f>APF_B!N234-APF_A!N234</f>
        <v>-138.92307702944504</v>
      </c>
      <c r="C234">
        <f t="shared" si="34"/>
        <v>-0.3858974361929029</v>
      </c>
      <c r="D234">
        <f t="shared" si="35"/>
        <v>-0.3858974361929029</v>
      </c>
      <c r="E234">
        <f t="shared" si="36"/>
        <v>-138.92307702944504</v>
      </c>
      <c r="F234">
        <f t="shared" si="37"/>
        <v>-138.92307702944504</v>
      </c>
      <c r="H234">
        <f t="shared" si="38"/>
        <v>-2.4246651011655191</v>
      </c>
      <c r="J234">
        <f t="shared" si="39"/>
        <v>-0.75382810229485309</v>
      </c>
      <c r="K234">
        <f t="shared" si="40"/>
        <v>-0.65707167964426882</v>
      </c>
      <c r="M234">
        <f t="shared" si="41"/>
        <v>0.24617189770514691</v>
      </c>
      <c r="N234">
        <f t="shared" si="42"/>
        <v>-0.65707167964426882</v>
      </c>
      <c r="P234">
        <f t="shared" si="43"/>
        <v>0.70167214239293696</v>
      </c>
      <c r="Q234">
        <f t="shared" si="44"/>
        <v>-3.0773153075364794</v>
      </c>
    </row>
    <row r="235" spans="1:17" x14ac:dyDescent="0.2">
      <c r="A235">
        <v>555.6227193285074</v>
      </c>
      <c r="B235" s="1">
        <f>APF_B!N235-APF_A!N235</f>
        <v>-138.17329637833006</v>
      </c>
      <c r="C235">
        <f t="shared" si="34"/>
        <v>-0.38381471216202795</v>
      </c>
      <c r="D235">
        <f t="shared" si="35"/>
        <v>-0.38381471216202795</v>
      </c>
      <c r="E235">
        <f t="shared" si="36"/>
        <v>-138.17329637833006</v>
      </c>
      <c r="F235">
        <f t="shared" si="37"/>
        <v>-138.17329637833006</v>
      </c>
      <c r="H235">
        <f t="shared" si="38"/>
        <v>-2.4115789601358162</v>
      </c>
      <c r="J235">
        <f t="shared" si="39"/>
        <v>-0.74516527052635095</v>
      </c>
      <c r="K235">
        <f t="shared" si="40"/>
        <v>-0.66687983895255831</v>
      </c>
      <c r="M235">
        <f t="shared" si="41"/>
        <v>0.25483472947364905</v>
      </c>
      <c r="N235">
        <f t="shared" si="42"/>
        <v>-0.66687983895255831</v>
      </c>
      <c r="P235">
        <f t="shared" si="43"/>
        <v>0.71391138031782209</v>
      </c>
      <c r="Q235">
        <f t="shared" si="44"/>
        <v>-2.9271138997036084</v>
      </c>
    </row>
    <row r="236" spans="1:17" x14ac:dyDescent="0.2">
      <c r="A236">
        <v>563.67658625289096</v>
      </c>
      <c r="B236" s="1">
        <f>APF_B!N236-APF_A!N236</f>
        <v>-137.31895843907478</v>
      </c>
      <c r="C236">
        <f t="shared" si="34"/>
        <v>-0.38144155121965218</v>
      </c>
      <c r="D236">
        <f t="shared" si="35"/>
        <v>-0.38144155121965218</v>
      </c>
      <c r="E236">
        <f t="shared" si="36"/>
        <v>-137.31895843907478</v>
      </c>
      <c r="F236">
        <f t="shared" si="37"/>
        <v>-137.31895843907478</v>
      </c>
      <c r="H236">
        <f t="shared" si="38"/>
        <v>-2.3966679501711079</v>
      </c>
      <c r="J236">
        <f t="shared" si="39"/>
        <v>-0.73513894925703005</v>
      </c>
      <c r="K236">
        <f t="shared" si="40"/>
        <v>-0.67791645892784602</v>
      </c>
      <c r="M236">
        <f t="shared" si="41"/>
        <v>0.26486105074296995</v>
      </c>
      <c r="N236">
        <f t="shared" si="42"/>
        <v>-0.67791645892784602</v>
      </c>
      <c r="P236">
        <f t="shared" si="43"/>
        <v>0.7278201024195059</v>
      </c>
      <c r="Q236">
        <f t="shared" si="44"/>
        <v>-2.7595190670732546</v>
      </c>
    </row>
    <row r="237" spans="1:17" x14ac:dyDescent="0.2">
      <c r="A237">
        <v>571.84719565410148</v>
      </c>
      <c r="B237" s="1">
        <f>APF_B!N237-APF_A!N237</f>
        <v>-136.36229066890135</v>
      </c>
      <c r="C237">
        <f t="shared" si="34"/>
        <v>-0.37878414074694822</v>
      </c>
      <c r="D237">
        <f t="shared" si="35"/>
        <v>-0.37878414074694822</v>
      </c>
      <c r="E237">
        <f t="shared" si="36"/>
        <v>-136.36229066890135</v>
      </c>
      <c r="F237">
        <f t="shared" si="37"/>
        <v>-136.36229066890135</v>
      </c>
      <c r="H237">
        <f t="shared" si="38"/>
        <v>-2.3799709477338693</v>
      </c>
      <c r="J237">
        <f t="shared" si="39"/>
        <v>-0.7237178301550693</v>
      </c>
      <c r="K237">
        <f t="shared" si="40"/>
        <v>-0.69009600949117089</v>
      </c>
      <c r="M237">
        <f t="shared" si="41"/>
        <v>0.2762821698449307</v>
      </c>
      <c r="N237">
        <f t="shared" si="42"/>
        <v>-0.69009600949117089</v>
      </c>
      <c r="P237">
        <f t="shared" si="43"/>
        <v>0.74334671566494559</v>
      </c>
      <c r="Q237">
        <f t="shared" si="44"/>
        <v>-2.5761714615791242</v>
      </c>
    </row>
    <row r="238" spans="1:17" x14ac:dyDescent="0.2">
      <c r="A238">
        <v>580.13623973863093</v>
      </c>
      <c r="B238" s="1">
        <f>APF_B!N238-APF_A!N238</f>
        <v>-135.30582712117669</v>
      </c>
      <c r="C238">
        <f t="shared" si="34"/>
        <v>-0.37584951978104636</v>
      </c>
      <c r="D238">
        <f t="shared" si="35"/>
        <v>-0.37584951978104636</v>
      </c>
      <c r="E238">
        <f t="shared" si="36"/>
        <v>-135.30582712117669</v>
      </c>
      <c r="F238">
        <f t="shared" si="37"/>
        <v>-135.30582712117669</v>
      </c>
      <c r="H238">
        <f t="shared" si="38"/>
        <v>-2.3615321803987737</v>
      </c>
      <c r="J238">
        <f t="shared" si="39"/>
        <v>-0.71087100716173801</v>
      </c>
      <c r="K238">
        <f t="shared" si="40"/>
        <v>-0.70332240912461774</v>
      </c>
      <c r="M238">
        <f t="shared" si="41"/>
        <v>0.28912899283826199</v>
      </c>
      <c r="N238">
        <f t="shared" si="42"/>
        <v>-0.70332240912461774</v>
      </c>
      <c r="P238">
        <f t="shared" si="43"/>
        <v>0.76043276210097888</v>
      </c>
      <c r="Q238">
        <f t="shared" si="44"/>
        <v>-2.3787836095889729</v>
      </c>
    </row>
    <row r="239" spans="1:17" x14ac:dyDescent="0.2">
      <c r="A239">
        <v>588.54543524185647</v>
      </c>
      <c r="B239" s="1">
        <f>APF_B!N239-APF_A!N239</f>
        <v>-134.15241174442713</v>
      </c>
      <c r="C239">
        <f t="shared" si="34"/>
        <v>-0.37264558817896426</v>
      </c>
      <c r="D239">
        <f t="shared" si="35"/>
        <v>-0.37264558817896426</v>
      </c>
      <c r="E239">
        <f t="shared" si="36"/>
        <v>-134.15241174442713</v>
      </c>
      <c r="F239">
        <f t="shared" si="37"/>
        <v>-134.15241174442713</v>
      </c>
      <c r="H239">
        <f t="shared" si="38"/>
        <v>-2.3414012844313632</v>
      </c>
      <c r="J239">
        <f t="shared" si="39"/>
        <v>-0.69656941675914275</v>
      </c>
      <c r="K239">
        <f t="shared" si="40"/>
        <v>-0.71748940593978638</v>
      </c>
      <c r="M239">
        <f t="shared" si="41"/>
        <v>0.30343058324085725</v>
      </c>
      <c r="N239">
        <f t="shared" si="42"/>
        <v>-0.71748940593978638</v>
      </c>
      <c r="P239">
        <f t="shared" si="43"/>
        <v>0.77901294371898233</v>
      </c>
      <c r="Q239">
        <f t="shared" si="44"/>
        <v>-2.1691065246224488</v>
      </c>
    </row>
    <row r="240" spans="1:17" x14ac:dyDescent="0.2">
      <c r="A240">
        <v>597.07652378359228</v>
      </c>
      <c r="B240" s="1">
        <f>APF_B!N240-APF_A!N240</f>
        <v>-132.90519982903982</v>
      </c>
      <c r="C240">
        <f t="shared" si="34"/>
        <v>-0.36918111063622172</v>
      </c>
      <c r="D240">
        <f t="shared" si="35"/>
        <v>-0.36918111063622172</v>
      </c>
      <c r="E240">
        <f t="shared" si="36"/>
        <v>-132.90519982903982</v>
      </c>
      <c r="F240">
        <f t="shared" si="37"/>
        <v>-132.90519982903982</v>
      </c>
      <c r="H240">
        <f t="shared" si="38"/>
        <v>-2.3196333300377496</v>
      </c>
      <c r="J240">
        <f t="shared" si="39"/>
        <v>-0.68078734745431546</v>
      </c>
      <c r="K240">
        <f t="shared" si="40"/>
        <v>-0.73248111753554246</v>
      </c>
      <c r="M240">
        <f t="shared" si="41"/>
        <v>0.31921265254568454</v>
      </c>
      <c r="N240">
        <f t="shared" si="42"/>
        <v>-0.73248111753554246</v>
      </c>
      <c r="P240">
        <f t="shared" si="43"/>
        <v>0.79901520954946104</v>
      </c>
      <c r="Q240">
        <f t="shared" si="44"/>
        <v>-1.9488990730309499</v>
      </c>
    </row>
    <row r="241" spans="1:17" x14ac:dyDescent="0.2">
      <c r="A241">
        <v>605.73127222879282</v>
      </c>
      <c r="B241" s="1">
        <f>APF_B!N241-APF_A!N241</f>
        <v>-131.56765703481705</v>
      </c>
      <c r="C241">
        <f t="shared" si="34"/>
        <v>-0.3654657139856029</v>
      </c>
      <c r="D241">
        <f t="shared" si="35"/>
        <v>-0.3654657139856029</v>
      </c>
      <c r="E241">
        <f t="shared" si="36"/>
        <v>-131.56765703481705</v>
      </c>
      <c r="F241">
        <f t="shared" si="37"/>
        <v>-131.56765703481705</v>
      </c>
      <c r="H241">
        <f t="shared" si="38"/>
        <v>-2.2962888043922374</v>
      </c>
      <c r="J241">
        <f t="shared" si="39"/>
        <v>-0.663503981428885</v>
      </c>
      <c r="K241">
        <f t="shared" si="40"/>
        <v>-0.74817275186150545</v>
      </c>
      <c r="M241">
        <f t="shared" si="41"/>
        <v>0.336496018571115</v>
      </c>
      <c r="N241">
        <f t="shared" si="42"/>
        <v>-0.74817275186150545</v>
      </c>
      <c r="P241">
        <f t="shared" si="43"/>
        <v>0.82036091882916384</v>
      </c>
      <c r="Q241">
        <f t="shared" si="44"/>
        <v>-1.7199007432824982</v>
      </c>
    </row>
    <row r="242" spans="1:17" x14ac:dyDescent="0.2">
      <c r="A242">
        <v>614.51147305348957</v>
      </c>
      <c r="B242" s="1">
        <f>APF_B!N242-APF_A!N242</f>
        <v>-130.14355545665765</v>
      </c>
      <c r="C242">
        <f t="shared" si="34"/>
        <v>-0.36150987626849346</v>
      </c>
      <c r="D242">
        <f t="shared" si="35"/>
        <v>-0.36150987626849346</v>
      </c>
      <c r="E242">
        <f t="shared" si="36"/>
        <v>-130.14355545665765</v>
      </c>
      <c r="F242">
        <f t="shared" si="37"/>
        <v>-130.14355545665765</v>
      </c>
      <c r="H242">
        <f t="shared" si="38"/>
        <v>-2.2714335429705086</v>
      </c>
      <c r="J242">
        <f t="shared" si="39"/>
        <v>-0.64470492622773157</v>
      </c>
      <c r="K242">
        <f t="shared" si="40"/>
        <v>-0.76443152610138676</v>
      </c>
      <c r="M242">
        <f t="shared" si="41"/>
        <v>0.35529507377226843</v>
      </c>
      <c r="N242">
        <f t="shared" si="42"/>
        <v>-0.76443152610138676</v>
      </c>
      <c r="P242">
        <f t="shared" si="43"/>
        <v>0.84296509272005848</v>
      </c>
      <c r="Q242">
        <f t="shared" si="44"/>
        <v>-1.4838081837315351</v>
      </c>
    </row>
    <row r="243" spans="1:17" x14ac:dyDescent="0.2">
      <c r="A243">
        <v>623.41894471602518</v>
      </c>
      <c r="B243" s="1">
        <f>APF_B!N243-APF_A!N243</f>
        <v>-128.6369662348749</v>
      </c>
      <c r="C243">
        <f t="shared" si="34"/>
        <v>-0.35732490620798585</v>
      </c>
      <c r="D243">
        <f t="shared" si="35"/>
        <v>-0.35732490620798585</v>
      </c>
      <c r="E243">
        <f t="shared" si="36"/>
        <v>-128.6369662348749</v>
      </c>
      <c r="F243">
        <f t="shared" si="37"/>
        <v>-128.6369662348749</v>
      </c>
      <c r="H243">
        <f t="shared" si="38"/>
        <v>-2.2451386005753404</v>
      </c>
      <c r="J243">
        <f t="shared" si="39"/>
        <v>-0.62438369016670758</v>
      </c>
      <c r="K243">
        <f t="shared" si="40"/>
        <v>-0.78111779358417188</v>
      </c>
      <c r="M243">
        <f t="shared" si="41"/>
        <v>0.37561630983329242</v>
      </c>
      <c r="N243">
        <f t="shared" si="42"/>
        <v>-0.78111779358417188</v>
      </c>
      <c r="P243">
        <f t="shared" si="43"/>
        <v>0.86673676492149843</v>
      </c>
      <c r="Q243">
        <f t="shared" si="44"/>
        <v>-1.2422556260346247</v>
      </c>
    </row>
    <row r="244" spans="1:17" x14ac:dyDescent="0.2">
      <c r="A244">
        <v>632.45553203367604</v>
      </c>
      <c r="B244" s="1">
        <f>APF_B!N244-APF_A!N244</f>
        <v>-127.05224829208211</v>
      </c>
      <c r="C244">
        <f t="shared" si="34"/>
        <v>-0.35292291192245029</v>
      </c>
      <c r="D244">
        <f t="shared" si="35"/>
        <v>-0.35292291192245029</v>
      </c>
      <c r="E244">
        <f t="shared" si="36"/>
        <v>-127.0522482920821</v>
      </c>
      <c r="F244">
        <f t="shared" si="37"/>
        <v>-127.0522482920821</v>
      </c>
      <c r="H244">
        <f t="shared" si="38"/>
        <v>-2.217480054758175</v>
      </c>
      <c r="J244">
        <f t="shared" si="39"/>
        <v>-0.60254305232086725</v>
      </c>
      <c r="K244">
        <f t="shared" si="40"/>
        <v>-0.79808638009920496</v>
      </c>
      <c r="M244">
        <f t="shared" si="41"/>
        <v>0.39745694767913275</v>
      </c>
      <c r="N244">
        <f t="shared" si="42"/>
        <v>-0.79808638009920496</v>
      </c>
      <c r="P244">
        <f t="shared" si="43"/>
        <v>0.89157943861344491</v>
      </c>
      <c r="Q244">
        <f t="shared" si="44"/>
        <v>-0.99679911338484473</v>
      </c>
    </row>
    <row r="245" spans="1:17" x14ac:dyDescent="0.2">
      <c r="A245">
        <v>641.62310656472766</v>
      </c>
      <c r="B245" s="1">
        <f>APF_B!N245-APF_A!N245</f>
        <v>-125.3940328795353</v>
      </c>
      <c r="C245">
        <f t="shared" si="34"/>
        <v>-0.34831675799870915</v>
      </c>
      <c r="D245">
        <f t="shared" si="35"/>
        <v>-0.34831675799870915</v>
      </c>
      <c r="E245">
        <f t="shared" si="36"/>
        <v>-125.39403287953529</v>
      </c>
      <c r="F245">
        <f t="shared" si="37"/>
        <v>-125.39403287953529</v>
      </c>
      <c r="H245">
        <f t="shared" si="38"/>
        <v>-2.1885387361019171</v>
      </c>
      <c r="J245">
        <f t="shared" si="39"/>
        <v>-0.57919627698422049</v>
      </c>
      <c r="K245">
        <f t="shared" si="40"/>
        <v>-0.81518812106630834</v>
      </c>
      <c r="M245">
        <f t="shared" si="41"/>
        <v>0.42080372301577951</v>
      </c>
      <c r="N245">
        <f t="shared" si="42"/>
        <v>-0.81518812106630834</v>
      </c>
      <c r="P245">
        <f t="shared" si="43"/>
        <v>0.9173916535654546</v>
      </c>
      <c r="Q245">
        <f t="shared" si="44"/>
        <v>-0.74890430799517571</v>
      </c>
    </row>
    <row r="246" spans="1:17" x14ac:dyDescent="0.2">
      <c r="A246">
        <v>650.92356699609184</v>
      </c>
      <c r="B246" s="1">
        <f>APF_B!N246-APF_A!N246</f>
        <v>-123.66720374031874</v>
      </c>
      <c r="C246">
        <f t="shared" si="34"/>
        <v>-0.34352001038977426</v>
      </c>
      <c r="D246">
        <f t="shared" si="35"/>
        <v>-0.34352001038977426</v>
      </c>
      <c r="E246">
        <f t="shared" si="36"/>
        <v>-123.66720374031873</v>
      </c>
      <c r="F246">
        <f t="shared" si="37"/>
        <v>-123.66720374031873</v>
      </c>
      <c r="H246">
        <f t="shared" si="38"/>
        <v>-2.1583998820032084</v>
      </c>
      <c r="J246">
        <f t="shared" si="39"/>
        <v>-0.55436812378079658</v>
      </c>
      <c r="K246">
        <f t="shared" si="40"/>
        <v>-0.83227158027638992</v>
      </c>
      <c r="M246">
        <f t="shared" si="41"/>
        <v>0.44563187621920342</v>
      </c>
      <c r="N246">
        <f t="shared" si="42"/>
        <v>-0.83227158027638992</v>
      </c>
      <c r="P246">
        <f t="shared" si="43"/>
        <v>0.94406766306150258</v>
      </c>
      <c r="Q246">
        <f t="shared" si="44"/>
        <v>-0.49993755808203622</v>
      </c>
    </row>
    <row r="247" spans="1:17" x14ac:dyDescent="0.2">
      <c r="A247">
        <v>660.35883953654434</v>
      </c>
      <c r="B247" s="1">
        <f>APF_B!N247-APF_A!N247</f>
        <v>-121.87687284093434</v>
      </c>
      <c r="C247">
        <f t="shared" si="34"/>
        <v>-0.3385468690025954</v>
      </c>
      <c r="D247">
        <f t="shared" si="35"/>
        <v>-0.3385468690025954</v>
      </c>
      <c r="E247">
        <f t="shared" si="36"/>
        <v>-121.87687284093434</v>
      </c>
      <c r="F247">
        <f t="shared" si="37"/>
        <v>-121.87687284093434</v>
      </c>
      <c r="H247">
        <f t="shared" si="38"/>
        <v>-2.1271527131087593</v>
      </c>
      <c r="J247">
        <f t="shared" si="39"/>
        <v>-0.52809560844433967</v>
      </c>
      <c r="K247">
        <f t="shared" si="40"/>
        <v>-0.84918491999199008</v>
      </c>
      <c r="M247">
        <f t="shared" si="41"/>
        <v>0.47190439155566033</v>
      </c>
      <c r="N247">
        <f t="shared" si="42"/>
        <v>-0.84918491999199008</v>
      </c>
      <c r="P247">
        <f t="shared" si="43"/>
        <v>0.97149821570156303</v>
      </c>
      <c r="Q247">
        <f t="shared" si="44"/>
        <v>-0.25115985417490222</v>
      </c>
    </row>
    <row r="248" spans="1:17" x14ac:dyDescent="0.2">
      <c r="A248">
        <v>669.93087831565526</v>
      </c>
      <c r="B248" s="1">
        <f>APF_B!N248-APF_A!N248</f>
        <v>-120.02835178128075</v>
      </c>
      <c r="C248">
        <f t="shared" si="34"/>
        <v>-0.33341208828133539</v>
      </c>
      <c r="D248">
        <f t="shared" si="35"/>
        <v>-0.33341208828133539</v>
      </c>
      <c r="E248">
        <f t="shared" si="36"/>
        <v>-120.02835178128075</v>
      </c>
      <c r="F248">
        <f t="shared" si="37"/>
        <v>-120.02835178128075</v>
      </c>
      <c r="H248">
        <f t="shared" si="38"/>
        <v>-2.0948899343253498</v>
      </c>
      <c r="J248">
        <f t="shared" si="39"/>
        <v>-0.5004284757917018</v>
      </c>
      <c r="K248">
        <f t="shared" si="40"/>
        <v>-0.8657778818015589</v>
      </c>
      <c r="M248">
        <f t="shared" si="41"/>
        <v>0.4995715242082982</v>
      </c>
      <c r="N248">
        <f t="shared" si="42"/>
        <v>-0.8657778818015589</v>
      </c>
      <c r="P248">
        <f t="shared" si="43"/>
        <v>0.99957143237319279</v>
      </c>
      <c r="Q248">
        <f t="shared" si="44"/>
        <v>-3.7232890064618817E-3</v>
      </c>
    </row>
    <row r="249" spans="1:17" x14ac:dyDescent="0.2">
      <c r="A249">
        <v>679.64166578851223</v>
      </c>
      <c r="B249" s="1">
        <f>APF_B!N249-APF_A!N249</f>
        <v>-118.12711915828353</v>
      </c>
      <c r="C249">
        <f t="shared" si="34"/>
        <v>-0.32813088655078759</v>
      </c>
      <c r="D249">
        <f t="shared" si="35"/>
        <v>-0.32813088655078759</v>
      </c>
      <c r="E249">
        <f t="shared" si="36"/>
        <v>-118.12711915828353</v>
      </c>
      <c r="F249">
        <f t="shared" si="37"/>
        <v>-118.12711915828353</v>
      </c>
      <c r="H249">
        <f t="shared" si="38"/>
        <v>-2.0617071652077206</v>
      </c>
      <c r="J249">
        <f t="shared" si="39"/>
        <v>-0.47142935549868598</v>
      </c>
      <c r="K249">
        <f t="shared" si="40"/>
        <v>-0.88190382852899185</v>
      </c>
      <c r="M249">
        <f t="shared" si="41"/>
        <v>0.52857064450131408</v>
      </c>
      <c r="N249">
        <f t="shared" si="42"/>
        <v>-0.88190382852899185</v>
      </c>
      <c r="P249">
        <f t="shared" si="43"/>
        <v>1.0281737640120119</v>
      </c>
      <c r="Q249">
        <f t="shared" si="44"/>
        <v>0.24133035494277003</v>
      </c>
    </row>
    <row r="250" spans="1:17" x14ac:dyDescent="0.2">
      <c r="A250">
        <v>689.49321314629901</v>
      </c>
      <c r="B250" s="1">
        <f>APF_B!N250-APF_A!N250</f>
        <v>-116.17878432267048</v>
      </c>
      <c r="C250">
        <f t="shared" si="34"/>
        <v>-0.32271884534075135</v>
      </c>
      <c r="D250">
        <f t="shared" si="35"/>
        <v>-0.32271884534075135</v>
      </c>
      <c r="E250">
        <f t="shared" si="36"/>
        <v>-116.17878432267048</v>
      </c>
      <c r="F250">
        <f t="shared" si="37"/>
        <v>-116.17878432267048</v>
      </c>
      <c r="H250">
        <f t="shared" si="38"/>
        <v>-2.02770230739497</v>
      </c>
      <c r="J250">
        <f t="shared" si="39"/>
        <v>-0.44117358263200857</v>
      </c>
      <c r="K250">
        <f t="shared" si="40"/>
        <v>-0.89742179045732906</v>
      </c>
      <c r="M250">
        <f t="shared" si="41"/>
        <v>0.55882641736799143</v>
      </c>
      <c r="N250">
        <f t="shared" si="42"/>
        <v>-0.89742179045732906</v>
      </c>
      <c r="P250">
        <f t="shared" si="43"/>
        <v>1.0571910114714289</v>
      </c>
      <c r="Q250">
        <f t="shared" si="44"/>
        <v>0.48306923968619342</v>
      </c>
    </row>
    <row r="251" spans="1:17" x14ac:dyDescent="0.2">
      <c r="A251">
        <v>699.48756073283607</v>
      </c>
      <c r="B251" s="1">
        <f>APF_B!N251-APF_A!N251</f>
        <v>-114.18904812220012</v>
      </c>
      <c r="C251">
        <f t="shared" si="34"/>
        <v>-0.31719180033944477</v>
      </c>
      <c r="D251">
        <f t="shared" si="35"/>
        <v>-0.31719180033944477</v>
      </c>
      <c r="E251">
        <f t="shared" si="36"/>
        <v>-114.18904812220012</v>
      </c>
      <c r="F251">
        <f t="shared" si="37"/>
        <v>-114.18904812220012</v>
      </c>
      <c r="H251">
        <f t="shared" si="38"/>
        <v>-1.9929748594506405</v>
      </c>
      <c r="J251">
        <f t="shared" si="39"/>
        <v>-0.40974867794408903</v>
      </c>
      <c r="K251">
        <f t="shared" si="40"/>
        <v>-0.91219845479099082</v>
      </c>
      <c r="M251">
        <f t="shared" si="41"/>
        <v>0.59025132205591091</v>
      </c>
      <c r="N251">
        <f t="shared" si="42"/>
        <v>-0.91219845479099082</v>
      </c>
      <c r="P251">
        <f t="shared" si="43"/>
        <v>1.0865093851927012</v>
      </c>
      <c r="Q251">
        <f t="shared" si="44"/>
        <v>0.72066964156709079</v>
      </c>
    </row>
    <row r="252" spans="1:17" x14ac:dyDescent="0.2">
      <c r="A252">
        <v>709.6267784671511</v>
      </c>
      <c r="B252" s="1">
        <f>APF_B!N252-APF_A!N252</f>
        <v>-112.16366135944384</v>
      </c>
      <c r="C252">
        <f t="shared" si="34"/>
        <v>-0.31156572599845511</v>
      </c>
      <c r="D252">
        <f t="shared" si="35"/>
        <v>-0.31156572599845511</v>
      </c>
      <c r="E252">
        <f t="shared" si="36"/>
        <v>-112.16366135944384</v>
      </c>
      <c r="F252">
        <f t="shared" si="37"/>
        <v>-112.16366135944384</v>
      </c>
      <c r="H252">
        <f t="shared" si="38"/>
        <v>-1.957625191814234</v>
      </c>
      <c r="J252">
        <f t="shared" si="39"/>
        <v>-0.37725349696108745</v>
      </c>
      <c r="K252">
        <f t="shared" si="40"/>
        <v>-0.92611003613535625</v>
      </c>
      <c r="M252">
        <f t="shared" si="41"/>
        <v>0.62274650303891255</v>
      </c>
      <c r="N252">
        <f t="shared" si="42"/>
        <v>-0.92611003613535625</v>
      </c>
      <c r="P252">
        <f t="shared" si="43"/>
        <v>1.1160165796608155</v>
      </c>
      <c r="Q252">
        <f t="shared" si="44"/>
        <v>0.95341293148851713</v>
      </c>
    </row>
    <row r="253" spans="1:17" x14ac:dyDescent="0.2">
      <c r="A253">
        <v>719.91296627217935</v>
      </c>
      <c r="B253" s="1">
        <f>APF_B!N253-APF_A!N253</f>
        <v>-110.10838179963591</v>
      </c>
      <c r="C253">
        <f t="shared" si="34"/>
        <v>-0.30585661611009973</v>
      </c>
      <c r="D253">
        <f t="shared" si="35"/>
        <v>-0.30585661611009973</v>
      </c>
      <c r="E253">
        <f t="shared" si="36"/>
        <v>-110.10838179963591</v>
      </c>
      <c r="F253">
        <f t="shared" si="37"/>
        <v>-110.10838179963591</v>
      </c>
      <c r="H253">
        <f t="shared" si="38"/>
        <v>-1.9217537964466458</v>
      </c>
      <c r="J253">
        <f t="shared" si="39"/>
        <v>-0.34379707100680973</v>
      </c>
      <c r="K253">
        <f t="shared" si="40"/>
        <v>-0.93904396806919466</v>
      </c>
      <c r="M253">
        <f t="shared" si="41"/>
        <v>0.65620292899319033</v>
      </c>
      <c r="N253">
        <f t="shared" si="42"/>
        <v>-0.93904396806919466</v>
      </c>
      <c r="P253">
        <f t="shared" si="43"/>
        <v>1.1456028360589812</v>
      </c>
      <c r="Q253">
        <f t="shared" si="44"/>
        <v>1.1806816021254898</v>
      </c>
    </row>
    <row r="254" spans="1:17" x14ac:dyDescent="0.2">
      <c r="A254">
        <v>730.3482545096756</v>
      </c>
      <c r="B254" s="1">
        <f>APF_B!N254-APF_A!N254</f>
        <v>-108.02893063739262</v>
      </c>
      <c r="C254">
        <f t="shared" si="34"/>
        <v>-0.30008036288164619</v>
      </c>
      <c r="D254">
        <f t="shared" si="35"/>
        <v>-0.30008036288164619</v>
      </c>
      <c r="E254">
        <f t="shared" si="36"/>
        <v>-108.02893063739263</v>
      </c>
      <c r="F254">
        <f t="shared" si="37"/>
        <v>-108.02893063739263</v>
      </c>
      <c r="H254">
        <f t="shared" si="38"/>
        <v>-1.8854605270310778</v>
      </c>
      <c r="J254">
        <f t="shared" si="39"/>
        <v>-0.3094971765664421</v>
      </c>
      <c r="K254">
        <f t="shared" si="40"/>
        <v>-0.95090036160335989</v>
      </c>
      <c r="M254">
        <f t="shared" si="41"/>
        <v>0.69050282343355796</v>
      </c>
      <c r="N254">
        <f t="shared" si="42"/>
        <v>-0.95090036160335989</v>
      </c>
      <c r="P254">
        <f t="shared" si="43"/>
        <v>1.1751619662272583</v>
      </c>
      <c r="Q254">
        <f t="shared" si="44"/>
        <v>1.401954543919655</v>
      </c>
    </row>
    <row r="255" spans="1:17" x14ac:dyDescent="0.2">
      <c r="A255">
        <v>740.93480442143175</v>
      </c>
      <c r="B255" s="1">
        <f>APF_B!N255-APF_A!N255</f>
        <v>-105.93094936581039</v>
      </c>
      <c r="C255">
        <f t="shared" si="34"/>
        <v>-0.29425263712725108</v>
      </c>
      <c r="D255">
        <f t="shared" si="35"/>
        <v>-0.29425263712725108</v>
      </c>
      <c r="E255">
        <f t="shared" si="36"/>
        <v>-105.93094936581039</v>
      </c>
      <c r="F255">
        <f t="shared" si="37"/>
        <v>-105.93094936581039</v>
      </c>
      <c r="H255">
        <f t="shared" si="38"/>
        <v>-1.8488438461967904</v>
      </c>
      <c r="J255">
        <f t="shared" si="39"/>
        <v>-0.27447868090069194</v>
      </c>
      <c r="K255">
        <f t="shared" si="40"/>
        <v>-0.96159318515212877</v>
      </c>
      <c r="M255">
        <f t="shared" si="41"/>
        <v>0.72552131909930806</v>
      </c>
      <c r="N255">
        <f t="shared" si="42"/>
        <v>-0.96159318515212877</v>
      </c>
      <c r="P255">
        <f t="shared" si="43"/>
        <v>1.2045923120286863</v>
      </c>
      <c r="Q255">
        <f t="shared" si="44"/>
        <v>1.6168017416227762</v>
      </c>
    </row>
    <row r="256" spans="1:17" x14ac:dyDescent="0.2">
      <c r="A256">
        <v>751.67480857688838</v>
      </c>
      <c r="B256" s="1">
        <f>APF_B!N256-APF_A!N256</f>
        <v>-103.81995798518116</v>
      </c>
      <c r="C256">
        <f t="shared" si="34"/>
        <v>-0.28838877218105879</v>
      </c>
      <c r="D256">
        <f t="shared" si="35"/>
        <v>-0.28838877218105879</v>
      </c>
      <c r="E256">
        <f t="shared" si="36"/>
        <v>-103.81995798518116</v>
      </c>
      <c r="F256">
        <f t="shared" si="37"/>
        <v>-103.81995798518116</v>
      </c>
      <c r="H256">
        <f t="shared" si="38"/>
        <v>-1.8120000961235896</v>
      </c>
      <c r="J256">
        <f t="shared" si="39"/>
        <v>-0.23887172078393243</v>
      </c>
      <c r="K256">
        <f t="shared" si="40"/>
        <v>-0.9710511320263846</v>
      </c>
      <c r="M256">
        <f t="shared" si="41"/>
        <v>0.76112827921606763</v>
      </c>
      <c r="N256">
        <f t="shared" si="42"/>
        <v>-0.9710511320263846</v>
      </c>
      <c r="P256">
        <f t="shared" si="43"/>
        <v>1.2337976164801645</v>
      </c>
      <c r="Q256">
        <f t="shared" si="44"/>
        <v>1.8248785382838344</v>
      </c>
    </row>
    <row r="257" spans="1:17" x14ac:dyDescent="0.2">
      <c r="A257">
        <v>762.57049132723807</v>
      </c>
      <c r="B257" s="1">
        <f>APF_B!N257-APF_A!N257</f>
        <v>-101.70131544218842</v>
      </c>
      <c r="C257">
        <f t="shared" si="34"/>
        <v>-0.28250365400607891</v>
      </c>
      <c r="D257">
        <f t="shared" si="35"/>
        <v>-0.28250365400607891</v>
      </c>
      <c r="E257">
        <f t="shared" si="36"/>
        <v>-101.7013154421884</v>
      </c>
      <c r="F257">
        <f t="shared" si="37"/>
        <v>-101.7013154421884</v>
      </c>
      <c r="H257">
        <f t="shared" si="38"/>
        <v>-1.7750228080755406</v>
      </c>
      <c r="J257">
        <f t="shared" si="39"/>
        <v>-0.20280977708109313</v>
      </c>
      <c r="K257">
        <f t="shared" si="40"/>
        <v>-0.97921815461127826</v>
      </c>
      <c r="M257">
        <f t="shared" si="41"/>
        <v>0.79719022291890684</v>
      </c>
      <c r="N257">
        <f t="shared" si="42"/>
        <v>-0.97921815461127826</v>
      </c>
      <c r="P257">
        <f t="shared" si="43"/>
        <v>1.262687786365978</v>
      </c>
      <c r="Q257">
        <f t="shared" si="44"/>
        <v>2.0259195935223304</v>
      </c>
    </row>
    <row r="258" spans="1:17" x14ac:dyDescent="0.2">
      <c r="A258">
        <v>773.62410926610437</v>
      </c>
      <c r="B258" s="1">
        <f>APF_B!N258-APF_A!N258</f>
        <v>-99.580183106985316</v>
      </c>
      <c r="C258">
        <f t="shared" si="34"/>
        <v>-0.2766116197416259</v>
      </c>
      <c r="D258">
        <f t="shared" si="35"/>
        <v>-0.2766116197416259</v>
      </c>
      <c r="E258">
        <f t="shared" si="36"/>
        <v>-99.580183106985331</v>
      </c>
      <c r="F258">
        <f t="shared" si="37"/>
        <v>-99.580183106985331</v>
      </c>
      <c r="H258">
        <f t="shared" si="38"/>
        <v>-1.7380020649557306</v>
      </c>
      <c r="J258">
        <f t="shared" si="39"/>
        <v>-0.16642771026842171</v>
      </c>
      <c r="K258">
        <f t="shared" si="40"/>
        <v>-0.98605365840546944</v>
      </c>
      <c r="M258">
        <f t="shared" si="41"/>
        <v>0.83357228973157826</v>
      </c>
      <c r="N258">
        <f t="shared" si="42"/>
        <v>-0.98605365840546944</v>
      </c>
      <c r="P258">
        <f t="shared" si="43"/>
        <v>1.2911795302990039</v>
      </c>
      <c r="Q258">
        <f t="shared" si="44"/>
        <v>2.2197326469921181</v>
      </c>
    </row>
    <row r="259" spans="1:17" x14ac:dyDescent="0.2">
      <c r="A259">
        <v>784.83795169690734</v>
      </c>
      <c r="B259" s="1">
        <f>APF_B!N259-APF_A!N259</f>
        <v>-97.461491980809967</v>
      </c>
      <c r="C259">
        <f t="shared" si="34"/>
        <v>-0.27072636661336102</v>
      </c>
      <c r="D259">
        <f t="shared" si="35"/>
        <v>-0.27072636661336102</v>
      </c>
      <c r="E259">
        <f t="shared" si="36"/>
        <v>-97.461491980809967</v>
      </c>
      <c r="F259">
        <f t="shared" si="37"/>
        <v>-97.461491980809967</v>
      </c>
      <c r="H259">
        <f t="shared" si="38"/>
        <v>-1.7010239289711842</v>
      </c>
      <c r="J259">
        <f t="shared" si="39"/>
        <v>-0.12985982090497708</v>
      </c>
      <c r="K259">
        <f t="shared" si="40"/>
        <v>-0.99153236301924474</v>
      </c>
      <c r="M259">
        <f t="shared" si="41"/>
        <v>0.87014017909502295</v>
      </c>
      <c r="N259">
        <f t="shared" si="42"/>
        <v>-0.99153236301924474</v>
      </c>
      <c r="P259">
        <f t="shared" si="43"/>
        <v>1.3191968610446456</v>
      </c>
      <c r="Q259">
        <f t="shared" si="44"/>
        <v>2.4061921851638863</v>
      </c>
    </row>
    <row r="260" spans="1:17" x14ac:dyDescent="0.2">
      <c r="A260">
        <v>796.21434110699511</v>
      </c>
      <c r="B260" s="1">
        <f>APF_B!N260-APF_A!N260</f>
        <v>-95.349914187999076</v>
      </c>
      <c r="C260">
        <f t="shared" si="34"/>
        <v>-0.26486087274444187</v>
      </c>
      <c r="D260">
        <f t="shared" si="35"/>
        <v>-0.26486087274444187</v>
      </c>
      <c r="E260">
        <f t="shared" si="36"/>
        <v>-95.349914187999076</v>
      </c>
      <c r="F260">
        <f t="shared" si="37"/>
        <v>-95.349914187999076</v>
      </c>
      <c r="H260">
        <f t="shared" si="38"/>
        <v>-1.6641699440746394</v>
      </c>
      <c r="J260">
        <f t="shared" si="39"/>
        <v>-9.3237994707865035E-2</v>
      </c>
      <c r="K260">
        <f t="shared" si="40"/>
        <v>-0.99564385015067314</v>
      </c>
      <c r="M260">
        <f t="shared" si="41"/>
        <v>0.90676200529213502</v>
      </c>
      <c r="N260">
        <f t="shared" si="42"/>
        <v>-0.99564385015067314</v>
      </c>
      <c r="P260">
        <f t="shared" si="43"/>
        <v>1.346671456066501</v>
      </c>
      <c r="Q260">
        <f t="shared" si="44"/>
        <v>2.5852330990003489</v>
      </c>
    </row>
    <row r="261" spans="1:17" x14ac:dyDescent="0.2">
      <c r="A261">
        <v>807.75563364865218</v>
      </c>
      <c r="B261" s="1">
        <f>APF_B!N261-APF_A!N261</f>
        <v>-93.249839152110923</v>
      </c>
      <c r="C261">
        <f t="shared" ref="C261:C324" si="45">B261/360</f>
        <v>-0.25902733097808589</v>
      </c>
      <c r="D261">
        <f t="shared" ref="D261:D324" si="46">C261-ROUNDDOWN(C261,0)</f>
        <v>-0.25902733097808589</v>
      </c>
      <c r="E261">
        <f t="shared" ref="E261:E324" si="47">D261*360</f>
        <v>-93.249839152110923</v>
      </c>
      <c r="F261">
        <f t="shared" ref="F261:F324" si="48">IF(E261&lt;-180,E261+360,IF(E261&gt;180,E261-360,E261))</f>
        <v>-93.249839152110923</v>
      </c>
      <c r="H261">
        <f t="shared" ref="H261:H324" si="49">RADIANS(B261)</f>
        <v>-1.6275167201594529</v>
      </c>
      <c r="J261">
        <f t="shared" ref="J261:J324" si="50">$V$16*COS(H261)</f>
        <v>-5.6689984752998572E-2</v>
      </c>
      <c r="K261">
        <f t="shared" ref="K261:K324" si="51">$V$16*SIN(H261)</f>
        <v>-0.99839182970850915</v>
      </c>
      <c r="M261">
        <f t="shared" ref="M261:M324" si="52">$V$14+J261</f>
        <v>0.94331001524700142</v>
      </c>
      <c r="N261">
        <f t="shared" ref="N261:N324" si="53">K261</f>
        <v>-0.99839182970850915</v>
      </c>
      <c r="P261">
        <f t="shared" ref="P261:P324" si="54">SQRT(M261^2+N261^2)</f>
        <v>1.3735428753752112</v>
      </c>
      <c r="Q261">
        <f t="shared" ref="Q261:Q324" si="55">IFERROR(20*LOG(P261),-320)</f>
        <v>2.7568444108904662</v>
      </c>
    </row>
    <row r="262" spans="1:17" x14ac:dyDescent="0.2">
      <c r="A262">
        <v>819.46421962708337</v>
      </c>
      <c r="B262" s="1">
        <f>APF_B!N262-APF_A!N262</f>
        <v>-91.165354695219776</v>
      </c>
      <c r="C262">
        <f t="shared" si="45"/>
        <v>-0.25323709637561048</v>
      </c>
      <c r="D262">
        <f t="shared" si="46"/>
        <v>-0.25323709637561048</v>
      </c>
      <c r="E262">
        <f t="shared" si="47"/>
        <v>-91.165354695219776</v>
      </c>
      <c r="F262">
        <f t="shared" si="48"/>
        <v>-91.165354695219776</v>
      </c>
      <c r="H262">
        <f t="shared" si="49"/>
        <v>-1.5911356031800568</v>
      </c>
      <c r="J262">
        <f t="shared" si="50"/>
        <v>-2.0337874067962461E-2</v>
      </c>
      <c r="K262">
        <f t="shared" si="51"/>
        <v>-0.99979316404864249</v>
      </c>
      <c r="M262">
        <f t="shared" si="52"/>
        <v>0.9796621259320375</v>
      </c>
      <c r="N262">
        <f t="shared" si="53"/>
        <v>-0.99979316404864249</v>
      </c>
      <c r="P262">
        <f t="shared" si="54"/>
        <v>1.3997586405748939</v>
      </c>
      <c r="Q262">
        <f t="shared" si="55"/>
        <v>2.9210631406637324</v>
      </c>
    </row>
    <row r="263" spans="1:17" x14ac:dyDescent="0.2">
      <c r="A263">
        <v>831.3425239954621</v>
      </c>
      <c r="B263" s="1">
        <f>APF_B!N263-APF_A!N263</f>
        <v>-89.100233140989161</v>
      </c>
      <c r="C263">
        <f t="shared" si="45"/>
        <v>-0.24750064761385879</v>
      </c>
      <c r="D263">
        <f t="shared" si="46"/>
        <v>-0.24750064761385879</v>
      </c>
      <c r="E263">
        <f t="shared" si="47"/>
        <v>-89.100233140989161</v>
      </c>
      <c r="F263">
        <f t="shared" si="48"/>
        <v>-89.100233140989161</v>
      </c>
      <c r="H263">
        <f t="shared" si="49"/>
        <v>-1.5550924326048299</v>
      </c>
      <c r="J263">
        <f t="shared" si="50"/>
        <v>1.5703248735800465E-2</v>
      </c>
      <c r="K263">
        <f t="shared" si="51"/>
        <v>-0.9998766963876804</v>
      </c>
      <c r="M263">
        <f t="shared" si="52"/>
        <v>1.0157032487358004</v>
      </c>
      <c r="N263">
        <f t="shared" si="53"/>
        <v>-0.9998766963876804</v>
      </c>
      <c r="P263">
        <f t="shared" si="54"/>
        <v>1.4252741832614526</v>
      </c>
      <c r="Q263">
        <f t="shared" si="55"/>
        <v>3.0779683721292663</v>
      </c>
    </row>
    <row r="264" spans="1:17" x14ac:dyDescent="0.2">
      <c r="A264">
        <v>843.39300685716489</v>
      </c>
      <c r="B264" s="1">
        <f>APF_B!N264-APF_A!N264</f>
        <v>-87.057922353529307</v>
      </c>
      <c r="C264">
        <f t="shared" si="45"/>
        <v>-0.24182756209313697</v>
      </c>
      <c r="D264">
        <f t="shared" si="46"/>
        <v>-0.24182756209313697</v>
      </c>
      <c r="E264">
        <f t="shared" si="47"/>
        <v>-87.057922353529307</v>
      </c>
      <c r="F264">
        <f t="shared" si="48"/>
        <v>-87.057922353529307</v>
      </c>
      <c r="H264">
        <f t="shared" si="49"/>
        <v>-1.5194473850146573</v>
      </c>
      <c r="J264">
        <f t="shared" si="50"/>
        <v>5.1326379344223377E-2</v>
      </c>
      <c r="K264">
        <f t="shared" si="51"/>
        <v>-0.99868193274105688</v>
      </c>
      <c r="M264">
        <f t="shared" si="52"/>
        <v>1.0513263793442233</v>
      </c>
      <c r="N264">
        <f t="shared" si="53"/>
        <v>-0.99868193274105688</v>
      </c>
      <c r="P264">
        <f t="shared" si="54"/>
        <v>1.4500526744530513</v>
      </c>
      <c r="Q264">
        <f t="shared" si="55"/>
        <v>3.22767557309664</v>
      </c>
    </row>
    <row r="265" spans="1:17" x14ac:dyDescent="0.2">
      <c r="A265">
        <v>855.61816397527639</v>
      </c>
      <c r="B265" s="1">
        <f>APF_B!N265-APF_A!N265</f>
        <v>-85.04154151161049</v>
      </c>
      <c r="C265">
        <f t="shared" si="45"/>
        <v>-0.23622650419891802</v>
      </c>
      <c r="D265">
        <f t="shared" si="46"/>
        <v>-0.23622650419891802</v>
      </c>
      <c r="E265">
        <f t="shared" si="47"/>
        <v>-85.04154151161049</v>
      </c>
      <c r="F265">
        <f t="shared" si="48"/>
        <v>-85.04154151161049</v>
      </c>
      <c r="H265">
        <f t="shared" si="49"/>
        <v>-1.4842549003490386</v>
      </c>
      <c r="J265">
        <f t="shared" si="50"/>
        <v>8.6433442730638146E-2</v>
      </c>
      <c r="K265">
        <f t="shared" si="51"/>
        <v>-0.99625762731219758</v>
      </c>
      <c r="M265">
        <f t="shared" si="52"/>
        <v>1.0864334427306381</v>
      </c>
      <c r="N265">
        <f t="shared" si="53"/>
        <v>-0.99625762731219758</v>
      </c>
      <c r="P265">
        <f t="shared" si="54"/>
        <v>1.474064749412751</v>
      </c>
      <c r="Q265">
        <f t="shared" si="55"/>
        <v>3.3703312131343601</v>
      </c>
    </row>
    <row r="266" spans="1:17" x14ac:dyDescent="0.2">
      <c r="A266">
        <v>868.02052728948797</v>
      </c>
      <c r="B266" s="1">
        <f>APF_B!N266-APF_A!N266</f>
        <v>-83.053881306130904</v>
      </c>
      <c r="C266">
        <f t="shared" si="45"/>
        <v>-0.23070522585036363</v>
      </c>
      <c r="D266">
        <f t="shared" si="46"/>
        <v>-0.23070522585036363</v>
      </c>
      <c r="E266">
        <f t="shared" si="47"/>
        <v>-83.053881306130904</v>
      </c>
      <c r="F266">
        <f t="shared" si="48"/>
        <v>-83.053881306130904</v>
      </c>
      <c r="H266">
        <f t="shared" si="49"/>
        <v>-1.4495636853525529</v>
      </c>
      <c r="J266">
        <f t="shared" si="50"/>
        <v>0.1209358931022403</v>
      </c>
      <c r="K266">
        <f t="shared" si="51"/>
        <v>-0.9926603194243051</v>
      </c>
      <c r="M266">
        <f t="shared" si="52"/>
        <v>1.1209358931022404</v>
      </c>
      <c r="N266">
        <f t="shared" si="53"/>
        <v>-0.9926603194243051</v>
      </c>
      <c r="P266">
        <f t="shared" si="54"/>
        <v>1.4972881440138637</v>
      </c>
      <c r="Q266">
        <f t="shared" si="55"/>
        <v>3.5061077144533965</v>
      </c>
    </row>
    <row r="267" spans="1:17" x14ac:dyDescent="0.2">
      <c r="A267">
        <v>880.60266544048307</v>
      </c>
      <c r="B267" s="1">
        <f>APF_B!N267-APF_A!N267</f>
        <v>-81.097408160575981</v>
      </c>
      <c r="C267">
        <f t="shared" si="45"/>
        <v>-0.22527057822382218</v>
      </c>
      <c r="D267">
        <f t="shared" si="46"/>
        <v>-0.22527057822382218</v>
      </c>
      <c r="E267">
        <f t="shared" si="47"/>
        <v>-81.097408160575981</v>
      </c>
      <c r="F267">
        <f t="shared" si="48"/>
        <v>-81.097408160575981</v>
      </c>
      <c r="H267">
        <f t="shared" si="49"/>
        <v>-1.415416787235769</v>
      </c>
      <c r="J267">
        <f t="shared" si="50"/>
        <v>0.15475507762369567</v>
      </c>
      <c r="K267">
        <f t="shared" si="51"/>
        <v>-0.98795286625915713</v>
      </c>
      <c r="M267">
        <f t="shared" si="52"/>
        <v>1.1547550776236957</v>
      </c>
      <c r="N267">
        <f t="shared" si="53"/>
        <v>-0.98795286625915713</v>
      </c>
      <c r="P267">
        <f t="shared" si="54"/>
        <v>1.5197072597205659</v>
      </c>
      <c r="Q267">
        <f t="shared" si="55"/>
        <v>3.6351987624188915</v>
      </c>
    </row>
    <row r="268" spans="1:17" x14ac:dyDescent="0.2">
      <c r="A268">
        <v>893.3671843019265</v>
      </c>
      <c r="B268" s="1">
        <f>APF_B!N268-APF_A!N268</f>
        <v>-79.174272010706801</v>
      </c>
      <c r="C268">
        <f t="shared" si="45"/>
        <v>-0.21992853336307444</v>
      </c>
      <c r="D268">
        <f t="shared" si="46"/>
        <v>-0.21992853336307444</v>
      </c>
      <c r="E268">
        <f t="shared" si="47"/>
        <v>-79.174272010706801</v>
      </c>
      <c r="F268">
        <f t="shared" si="48"/>
        <v>-79.174272010706801</v>
      </c>
      <c r="H268">
        <f t="shared" si="49"/>
        <v>-1.3818517294564248</v>
      </c>
      <c r="J268">
        <f t="shared" si="50"/>
        <v>0.18782238010296093</v>
      </c>
      <c r="K268">
        <f t="shared" si="51"/>
        <v>-0.98220301034585455</v>
      </c>
      <c r="M268">
        <f t="shared" si="52"/>
        <v>1.1878223801029608</v>
      </c>
      <c r="N268">
        <f t="shared" si="53"/>
        <v>-0.98220301034585455</v>
      </c>
      <c r="P268">
        <f t="shared" si="54"/>
        <v>1.5413126743804846</v>
      </c>
      <c r="Q268">
        <f t="shared" si="55"/>
        <v>3.7578149934926359</v>
      </c>
    </row>
    <row r="269" spans="1:17" x14ac:dyDescent="0.2">
      <c r="A269">
        <v>906.31672752016368</v>
      </c>
      <c r="B269" s="1">
        <f>APF_B!N269-APF_A!N269</f>
        <v>-77.286317140256813</v>
      </c>
      <c r="C269">
        <f t="shared" si="45"/>
        <v>-0.21468421427849116</v>
      </c>
      <c r="D269">
        <f t="shared" si="46"/>
        <v>-0.21468421427849116</v>
      </c>
      <c r="E269">
        <f t="shared" si="47"/>
        <v>-77.286317140256813</v>
      </c>
      <c r="F269">
        <f t="shared" si="48"/>
        <v>-77.286317140256813</v>
      </c>
      <c r="H269">
        <f t="shared" si="49"/>
        <v>-1.3489007008380096</v>
      </c>
      <c r="J269">
        <f t="shared" si="50"/>
        <v>0.22007916641635125</v>
      </c>
      <c r="K269">
        <f t="shared" si="51"/>
        <v>-0.97548201444695226</v>
      </c>
      <c r="M269">
        <f t="shared" si="52"/>
        <v>1.2200791664163513</v>
      </c>
      <c r="N269">
        <f t="shared" si="53"/>
        <v>-0.97548201444695226</v>
      </c>
      <c r="P269">
        <f t="shared" si="54"/>
        <v>1.5621006154639023</v>
      </c>
      <c r="Q269">
        <f t="shared" si="55"/>
        <v>3.8741800701274909</v>
      </c>
    </row>
    <row r="270" spans="1:17" x14ac:dyDescent="0.2">
      <c r="A270">
        <v>919.45397706174492</v>
      </c>
      <c r="B270" s="1">
        <f>APF_B!N270-APF_A!N270</f>
        <v>-75.435095552410132</v>
      </c>
      <c r="C270">
        <f t="shared" si="45"/>
        <v>-0.20954193209002814</v>
      </c>
      <c r="D270">
        <f t="shared" si="46"/>
        <v>-0.20954193209002814</v>
      </c>
      <c r="E270">
        <f t="shared" si="47"/>
        <v>-75.435095552410132</v>
      </c>
      <c r="F270">
        <f t="shared" si="48"/>
        <v>-75.435095552410132</v>
      </c>
      <c r="H270">
        <f t="shared" si="49"/>
        <v>-1.3165907889460875</v>
      </c>
      <c r="J270">
        <f t="shared" si="50"/>
        <v>0.25147655724685092</v>
      </c>
      <c r="K270">
        <f t="shared" si="51"/>
        <v>-0.96786338971740804</v>
      </c>
      <c r="M270">
        <f t="shared" si="52"/>
        <v>1.2514765572468509</v>
      </c>
      <c r="N270">
        <f t="shared" si="53"/>
        <v>-0.96786338971740804</v>
      </c>
      <c r="P270">
        <f t="shared" si="54"/>
        <v>1.5820724112674811</v>
      </c>
      <c r="Q270">
        <f t="shared" si="55"/>
        <v>3.9845271444746508</v>
      </c>
    </row>
    <row r="271" spans="1:17" x14ac:dyDescent="0.2">
      <c r="A271">
        <v>932.78165376888126</v>
      </c>
      <c r="B271" s="1">
        <f>APF_B!N271-APF_A!N271</f>
        <v>-73.621882359455583</v>
      </c>
      <c r="C271">
        <f t="shared" si="45"/>
        <v>-0.20450522877626551</v>
      </c>
      <c r="D271">
        <f t="shared" si="46"/>
        <v>-0.20450522877626551</v>
      </c>
      <c r="E271">
        <f t="shared" si="47"/>
        <v>-73.621882359455583</v>
      </c>
      <c r="F271">
        <f t="shared" si="48"/>
        <v>-73.621882359455583</v>
      </c>
      <c r="H271">
        <f t="shared" si="49"/>
        <v>-1.2849442486884315</v>
      </c>
      <c r="J271">
        <f t="shared" si="50"/>
        <v>0.2819750558148259</v>
      </c>
      <c r="K271">
        <f t="shared" si="51"/>
        <v>-0.95942173620271176</v>
      </c>
      <c r="M271">
        <f t="shared" si="52"/>
        <v>1.281975055814826</v>
      </c>
      <c r="N271">
        <f t="shared" si="53"/>
        <v>-0.95942173620271176</v>
      </c>
      <c r="P271">
        <f t="shared" si="54"/>
        <v>1.6012339340738604</v>
      </c>
      <c r="Q271">
        <f t="shared" si="55"/>
        <v>4.0890957059142146</v>
      </c>
    </row>
    <row r="272" spans="1:17" x14ac:dyDescent="0.2">
      <c r="A272">
        <v>946.30251792296133</v>
      </c>
      <c r="B272" s="1">
        <f>APF_B!N272-APF_A!N272</f>
        <v>-71.847692692170426</v>
      </c>
      <c r="C272">
        <f t="shared" si="45"/>
        <v>-0.19957692414491784</v>
      </c>
      <c r="D272">
        <f t="shared" si="46"/>
        <v>-0.19957692414491784</v>
      </c>
      <c r="E272">
        <f t="shared" si="47"/>
        <v>-71.847692692170426</v>
      </c>
      <c r="F272">
        <f t="shared" si="48"/>
        <v>-71.847692692170426</v>
      </c>
      <c r="H272">
        <f t="shared" si="49"/>
        <v>-1.2539787974394427</v>
      </c>
      <c r="J272">
        <f t="shared" si="50"/>
        <v>0.31154405888016845</v>
      </c>
      <c r="K272">
        <f t="shared" si="51"/>
        <v>-0.95023170825671255</v>
      </c>
      <c r="M272">
        <f t="shared" si="52"/>
        <v>1.3115440588801683</v>
      </c>
      <c r="N272">
        <f t="shared" si="53"/>
        <v>-0.95023170825671255</v>
      </c>
      <c r="P272">
        <f t="shared" si="54"/>
        <v>1.6195950474610425</v>
      </c>
      <c r="Q272">
        <f t="shared" si="55"/>
        <v>4.1881288014974203</v>
      </c>
    </row>
    <row r="273" spans="1:17" x14ac:dyDescent="0.2">
      <c r="A273">
        <v>960.0193698162235</v>
      </c>
      <c r="B273" s="1">
        <f>APF_B!N273-APF_A!N273</f>
        <v>-70.113299662544051</v>
      </c>
      <c r="C273">
        <f t="shared" si="45"/>
        <v>-0.19475916572928903</v>
      </c>
      <c r="D273">
        <f t="shared" si="46"/>
        <v>-0.19475916572928903</v>
      </c>
      <c r="E273">
        <f t="shared" si="47"/>
        <v>-70.113299662544051</v>
      </c>
      <c r="F273">
        <f t="shared" si="48"/>
        <v>-70.113299662544051</v>
      </c>
      <c r="H273">
        <f t="shared" si="49"/>
        <v>-1.2237079285488228</v>
      </c>
      <c r="J273">
        <f t="shared" si="50"/>
        <v>0.34016127863738055</v>
      </c>
      <c r="K273">
        <f t="shared" si="51"/>
        <v>-0.94036711156642561</v>
      </c>
      <c r="M273">
        <f t="shared" si="52"/>
        <v>1.3401612786373804</v>
      </c>
      <c r="N273">
        <f t="shared" si="53"/>
        <v>-0.94036711156642561</v>
      </c>
      <c r="P273">
        <f t="shared" si="54"/>
        <v>1.6371690680179494</v>
      </c>
      <c r="Q273">
        <f t="shared" si="55"/>
        <v>4.2818706134785351</v>
      </c>
    </row>
    <row r="274" spans="1:17" x14ac:dyDescent="0.2">
      <c r="A274">
        <v>973.93505033172664</v>
      </c>
      <c r="B274" s="1">
        <f>APF_B!N274-APF_A!N274</f>
        <v>-68.41925295495389</v>
      </c>
      <c r="C274">
        <f t="shared" si="45"/>
        <v>-0.19005348043042747</v>
      </c>
      <c r="D274">
        <f t="shared" si="46"/>
        <v>-0.19005348043042747</v>
      </c>
      <c r="E274">
        <f t="shared" si="47"/>
        <v>-68.41925295495389</v>
      </c>
      <c r="F274">
        <f t="shared" si="48"/>
        <v>-68.41925295495389</v>
      </c>
      <c r="H274">
        <f t="shared" si="49"/>
        <v>-1.194141235818805</v>
      </c>
      <c r="J274">
        <f t="shared" si="50"/>
        <v>0.36781210148128934</v>
      </c>
      <c r="K274">
        <f t="shared" si="51"/>
        <v>-0.92990013334976873</v>
      </c>
      <c r="M274">
        <f t="shared" si="52"/>
        <v>1.3678121014812894</v>
      </c>
      <c r="N274">
        <f t="shared" si="53"/>
        <v>-0.92990013334976873</v>
      </c>
      <c r="P274">
        <f t="shared" si="54"/>
        <v>1.6539722497558957</v>
      </c>
      <c r="Q274">
        <f t="shared" si="55"/>
        <v>4.3705643742339753</v>
      </c>
    </row>
    <row r="275" spans="1:17" x14ac:dyDescent="0.2">
      <c r="A275">
        <v>988.05244153172021</v>
      </c>
      <c r="B275" s="1">
        <f>APF_B!N275-APF_A!N275</f>
        <v>-66.765897668589361</v>
      </c>
      <c r="C275">
        <f t="shared" si="45"/>
        <v>-0.18546082685719267</v>
      </c>
      <c r="D275">
        <f t="shared" si="46"/>
        <v>-0.18546082685719267</v>
      </c>
      <c r="E275">
        <f t="shared" si="47"/>
        <v>-66.765897668589361</v>
      </c>
      <c r="F275">
        <f t="shared" si="48"/>
        <v>-66.765897668589361</v>
      </c>
      <c r="H275">
        <f t="shared" si="49"/>
        <v>-1.1652847423664903</v>
      </c>
      <c r="J275">
        <f t="shared" si="50"/>
        <v>0.39448890726374802</v>
      </c>
      <c r="K275">
        <f t="shared" si="51"/>
        <v>-0.91890070303915539</v>
      </c>
      <c r="M275">
        <f t="shared" si="52"/>
        <v>1.3944889072637481</v>
      </c>
      <c r="N275">
        <f t="shared" si="53"/>
        <v>-0.91890070303915539</v>
      </c>
      <c r="P275">
        <f t="shared" si="54"/>
        <v>1.670023297600215</v>
      </c>
      <c r="Q275">
        <f t="shared" si="55"/>
        <v>4.4544505959892593</v>
      </c>
    </row>
    <row r="276" spans="1:17" x14ac:dyDescent="0.2">
      <c r="A276">
        <v>1002.3744672545447</v>
      </c>
      <c r="B276" s="1">
        <f>APF_B!N276-APF_A!N276</f>
        <v>-65.153393084748302</v>
      </c>
      <c r="C276">
        <f t="shared" si="45"/>
        <v>-0.18098164745763418</v>
      </c>
      <c r="D276">
        <f t="shared" si="46"/>
        <v>-0.18098164745763418</v>
      </c>
      <c r="E276">
        <f t="shared" si="47"/>
        <v>-65.153393084748302</v>
      </c>
      <c r="F276">
        <f t="shared" si="48"/>
        <v>-65.153393084748302</v>
      </c>
      <c r="H276">
        <f t="shared" si="49"/>
        <v>-1.1371412281749629</v>
      </c>
      <c r="J276">
        <f t="shared" si="50"/>
        <v>0.42019036984787195</v>
      </c>
      <c r="K276">
        <f t="shared" si="51"/>
        <v>-0.90743597740397564</v>
      </c>
      <c r="M276">
        <f t="shared" si="52"/>
        <v>1.4201903698478719</v>
      </c>
      <c r="N276">
        <f t="shared" si="53"/>
        <v>-0.90743597740397564</v>
      </c>
      <c r="P276">
        <f t="shared" si="54"/>
        <v>1.6853429145713177</v>
      </c>
      <c r="Q276">
        <f t="shared" si="55"/>
        <v>4.5337655908436219</v>
      </c>
    </row>
    <row r="277" spans="1:17" x14ac:dyDescent="0.2">
      <c r="A277">
        <v>1016.9040937201884</v>
      </c>
      <c r="B277" s="1">
        <f>APF_B!N277-APF_A!N277</f>
        <v>-63.581731084201721</v>
      </c>
      <c r="C277">
        <f t="shared" si="45"/>
        <v>-0.17661591967833812</v>
      </c>
      <c r="D277">
        <f t="shared" si="46"/>
        <v>-0.17661591967833812</v>
      </c>
      <c r="E277">
        <f t="shared" si="47"/>
        <v>-63.581731084201721</v>
      </c>
      <c r="F277">
        <f t="shared" si="48"/>
        <v>-63.581731084201721</v>
      </c>
      <c r="H277">
        <f t="shared" si="49"/>
        <v>-1.1097105515369441</v>
      </c>
      <c r="J277">
        <f t="shared" si="50"/>
        <v>0.44492075671905545</v>
      </c>
      <c r="K277">
        <f t="shared" si="51"/>
        <v>-0.89556994156824132</v>
      </c>
      <c r="M277">
        <f t="shared" si="52"/>
        <v>1.4449207567190554</v>
      </c>
      <c r="N277">
        <f t="shared" si="53"/>
        <v>-0.89556994156824132</v>
      </c>
      <c r="P277">
        <f t="shared" si="54"/>
        <v>1.6999533856662397</v>
      </c>
      <c r="Q277">
        <f t="shared" si="55"/>
        <v>4.608740255500928</v>
      </c>
    </row>
    <row r="278" spans="1:17" x14ac:dyDescent="0.2">
      <c r="A278">
        <v>1031.6443301446113</v>
      </c>
      <c r="B278" s="1">
        <f>APF_B!N278-APF_A!N278</f>
        <v>-62.050753990120995</v>
      </c>
      <c r="C278">
        <f t="shared" si="45"/>
        <v>-0.17236320552811388</v>
      </c>
      <c r="D278">
        <f t="shared" si="46"/>
        <v>-0.17236320552811388</v>
      </c>
      <c r="E278">
        <f t="shared" si="47"/>
        <v>-62.050753990120995</v>
      </c>
      <c r="F278">
        <f t="shared" si="48"/>
        <v>-62.050753990120995</v>
      </c>
      <c r="H278">
        <f t="shared" si="49"/>
        <v>-1.0829899604726203</v>
      </c>
      <c r="J278">
        <f t="shared" si="50"/>
        <v>0.46868924231765147</v>
      </c>
      <c r="K278">
        <f t="shared" si="51"/>
        <v>-0.88336311567537495</v>
      </c>
      <c r="M278">
        <f t="shared" si="52"/>
        <v>1.4686892423176514</v>
      </c>
      <c r="N278">
        <f t="shared" si="53"/>
        <v>-0.88336311567537495</v>
      </c>
      <c r="P278">
        <f t="shared" si="54"/>
        <v>1.7138782000583654</v>
      </c>
      <c r="Q278">
        <f t="shared" si="55"/>
        <v>4.6795990947760622</v>
      </c>
    </row>
    <row r="279" spans="1:17" x14ac:dyDescent="0.2">
      <c r="A279">
        <v>1046.5982293629897</v>
      </c>
      <c r="B279" s="1">
        <f>APF_B!N279-APF_A!N279</f>
        <v>-60.560171659504533</v>
      </c>
      <c r="C279">
        <f t="shared" si="45"/>
        <v>-0.16822269905417925</v>
      </c>
      <c r="D279">
        <f t="shared" si="46"/>
        <v>-0.16822269905417925</v>
      </c>
      <c r="E279">
        <f t="shared" si="47"/>
        <v>-60.560171659504526</v>
      </c>
      <c r="F279">
        <f t="shared" si="48"/>
        <v>-60.560171659504526</v>
      </c>
      <c r="H279">
        <f t="shared" si="49"/>
        <v>-1.0569743910313125</v>
      </c>
      <c r="J279">
        <f t="shared" si="50"/>
        <v>0.49150924676330854</v>
      </c>
      <c r="K279">
        <f t="shared" si="51"/>
        <v>-0.87087235594326051</v>
      </c>
      <c r="M279">
        <f t="shared" si="52"/>
        <v>1.4915092467633086</v>
      </c>
      <c r="N279">
        <f t="shared" si="53"/>
        <v>-0.87087235594326051</v>
      </c>
      <c r="P279">
        <f t="shared" si="54"/>
        <v>1.7271417120568355</v>
      </c>
      <c r="Q279">
        <f t="shared" si="55"/>
        <v>4.7465594582323076</v>
      </c>
    </row>
    <row r="280" spans="1:17" x14ac:dyDescent="0.2">
      <c r="A280">
        <v>1061.7688884619772</v>
      </c>
      <c r="B280" s="1">
        <f>APF_B!N280-APF_A!N280</f>
        <v>-59.109577689640219</v>
      </c>
      <c r="C280">
        <f t="shared" si="45"/>
        <v>-0.16419327136011172</v>
      </c>
      <c r="D280">
        <f t="shared" si="46"/>
        <v>-0.16419327136011172</v>
      </c>
      <c r="E280">
        <f t="shared" si="47"/>
        <v>-59.109577689640219</v>
      </c>
      <c r="F280">
        <f t="shared" si="48"/>
        <v>-59.109577689640219</v>
      </c>
      <c r="H280">
        <f t="shared" si="49"/>
        <v>-1.0316567501476048</v>
      </c>
      <c r="J280">
        <f t="shared" si="50"/>
        <v>0.51339780885019415</v>
      </c>
      <c r="K280">
        <f t="shared" si="51"/>
        <v>-0.85815073842992151</v>
      </c>
      <c r="M280">
        <f t="shared" si="52"/>
        <v>1.5133978088501943</v>
      </c>
      <c r="N280">
        <f t="shared" si="53"/>
        <v>-0.85815073842992151</v>
      </c>
      <c r="P280">
        <f t="shared" si="54"/>
        <v>1.7397688403062024</v>
      </c>
      <c r="Q280">
        <f t="shared" si="55"/>
        <v>4.8098309650938011</v>
      </c>
    </row>
    <row r="281" spans="1:17" x14ac:dyDescent="0.2">
      <c r="A281">
        <v>1077.159449421144</v>
      </c>
      <c r="B281" s="1">
        <f>APF_B!N281-APF_A!N281</f>
        <v>-57.698464645184742</v>
      </c>
      <c r="C281">
        <f t="shared" si="45"/>
        <v>-0.16027351290329095</v>
      </c>
      <c r="D281">
        <f t="shared" si="46"/>
        <v>-0.16027351290329095</v>
      </c>
      <c r="E281">
        <f t="shared" si="47"/>
        <v>-57.698464645184742</v>
      </c>
      <c r="F281">
        <f t="shared" si="48"/>
        <v>-57.698464645184742</v>
      </c>
      <c r="H281">
        <f t="shared" si="49"/>
        <v>-1.0070281814040156</v>
      </c>
      <c r="J281">
        <f t="shared" si="50"/>
        <v>0.53437499967653612</v>
      </c>
      <c r="K281">
        <f t="shared" si="51"/>
        <v>-0.84524751388022556</v>
      </c>
      <c r="M281">
        <f t="shared" si="52"/>
        <v>1.5343749996765361</v>
      </c>
      <c r="N281">
        <f t="shared" si="53"/>
        <v>-0.84524751388022556</v>
      </c>
      <c r="P281">
        <f t="shared" si="54"/>
        <v>1.751784803950837</v>
      </c>
      <c r="Q281">
        <f t="shared" si="55"/>
        <v>4.869615093754895</v>
      </c>
    </row>
    <row r="282" spans="1:17" x14ac:dyDescent="0.2">
      <c r="A282">
        <v>1092.7730997637086</v>
      </c>
      <c r="B282" s="1">
        <f>APF_B!N282-APF_A!N282</f>
        <v>-56.326238245577599</v>
      </c>
      <c r="C282">
        <f t="shared" si="45"/>
        <v>-0.15646177290438221</v>
      </c>
      <c r="D282">
        <f t="shared" si="46"/>
        <v>-0.15646177290438221</v>
      </c>
      <c r="E282">
        <f t="shared" si="47"/>
        <v>-56.326238245577592</v>
      </c>
      <c r="F282">
        <f t="shared" si="48"/>
        <v>-56.326238245577592</v>
      </c>
      <c r="H282">
        <f t="shared" si="49"/>
        <v>-0.98307831264808343</v>
      </c>
      <c r="J282">
        <f t="shared" si="50"/>
        <v>0.55446338107086546</v>
      </c>
      <c r="K282">
        <f t="shared" si="51"/>
        <v>-0.83220812243780951</v>
      </c>
      <c r="M282">
        <f t="shared" si="52"/>
        <v>1.5544633810708655</v>
      </c>
      <c r="N282">
        <f t="shared" si="53"/>
        <v>-0.83220812243780951</v>
      </c>
      <c r="P282">
        <f t="shared" si="54"/>
        <v>1.7632148939201173</v>
      </c>
      <c r="Q282">
        <f t="shared" si="55"/>
        <v>4.9261049136697741</v>
      </c>
    </row>
    <row r="283" spans="1:17" x14ac:dyDescent="0.2">
      <c r="A283">
        <v>1108.6130732167014</v>
      </c>
      <c r="B283" s="1">
        <f>APF_B!N283-APF_A!N283</f>
        <v>-54.992230481719957</v>
      </c>
      <c r="C283">
        <f t="shared" si="45"/>
        <v>-0.15275619578255545</v>
      </c>
      <c r="D283">
        <f t="shared" si="46"/>
        <v>-0.15275619578255545</v>
      </c>
      <c r="E283">
        <f t="shared" si="47"/>
        <v>-54.992230481719965</v>
      </c>
      <c r="F283">
        <f t="shared" si="48"/>
        <v>-54.992230481719965</v>
      </c>
      <c r="H283">
        <f t="shared" si="49"/>
        <v>-0.95979548492160061</v>
      </c>
      <c r="J283">
        <f t="shared" si="50"/>
        <v>0.57368751110496086</v>
      </c>
      <c r="K283">
        <f t="shared" si="51"/>
        <v>-0.81907425768497655</v>
      </c>
      <c r="M283">
        <f t="shared" si="52"/>
        <v>1.5736875111049609</v>
      </c>
      <c r="N283">
        <f t="shared" si="53"/>
        <v>-0.81907425768497655</v>
      </c>
      <c r="P283">
        <f t="shared" si="54"/>
        <v>1.7740842770877379</v>
      </c>
      <c r="Q283">
        <f t="shared" si="55"/>
        <v>4.9794849390548821</v>
      </c>
    </row>
    <row r="284" spans="1:17" x14ac:dyDescent="0.2">
      <c r="A284">
        <v>1124.6826503806983</v>
      </c>
      <c r="B284" s="1">
        <f>APF_B!N284-APF_A!N284</f>
        <v>-53.695711655226717</v>
      </c>
      <c r="C284">
        <f t="shared" si="45"/>
        <v>-0.14915475459785199</v>
      </c>
      <c r="D284">
        <f t="shared" si="46"/>
        <v>-0.14915475459785199</v>
      </c>
      <c r="E284">
        <f t="shared" si="47"/>
        <v>-53.695711655226717</v>
      </c>
      <c r="F284">
        <f t="shared" si="48"/>
        <v>-53.695711655226717</v>
      </c>
      <c r="H284">
        <f t="shared" si="49"/>
        <v>-0.93716696258520049</v>
      </c>
      <c r="J284">
        <f t="shared" si="50"/>
        <v>0.59207349743621884</v>
      </c>
      <c r="K284">
        <f t="shared" si="51"/>
        <v>-0.80588397032925518</v>
      </c>
      <c r="M284">
        <f t="shared" si="52"/>
        <v>1.592073497436219</v>
      </c>
      <c r="N284">
        <f t="shared" si="53"/>
        <v>-0.80588397032925518</v>
      </c>
      <c r="P284">
        <f t="shared" si="54"/>
        <v>1.7844178307987282</v>
      </c>
      <c r="Q284">
        <f t="shared" si="55"/>
        <v>5.0299310855947343</v>
      </c>
    </row>
    <row r="285" spans="1:17" x14ac:dyDescent="0.2">
      <c r="A285">
        <v>1140.985159409265</v>
      </c>
      <c r="B285" s="1">
        <f>APF_B!N285-APF_A!N285</f>
        <v>-52.435901353435725</v>
      </c>
      <c r="C285">
        <f t="shared" si="45"/>
        <v>-0.14565528153732146</v>
      </c>
      <c r="D285">
        <f t="shared" si="46"/>
        <v>-0.14565528153732146</v>
      </c>
      <c r="E285">
        <f t="shared" si="47"/>
        <v>-52.435901353435725</v>
      </c>
      <c r="F285">
        <f t="shared" si="48"/>
        <v>-52.435901353435725</v>
      </c>
      <c r="H285">
        <f t="shared" si="49"/>
        <v>-0.91517912486840425</v>
      </c>
      <c r="J285">
        <f t="shared" si="50"/>
        <v>0.60964859798134896</v>
      </c>
      <c r="K285">
        <f t="shared" si="51"/>
        <v>-0.7926718028158789</v>
      </c>
      <c r="M285">
        <f t="shared" si="52"/>
        <v>1.6096485979813488</v>
      </c>
      <c r="N285">
        <f t="shared" si="53"/>
        <v>-0.7926718028158789</v>
      </c>
      <c r="P285">
        <f t="shared" si="54"/>
        <v>1.7942400051171241</v>
      </c>
      <c r="Q285">
        <f t="shared" si="55"/>
        <v>5.0776107131399328</v>
      </c>
    </row>
    <row r="286" spans="1:17" x14ac:dyDescent="0.2">
      <c r="A286">
        <v>1157.5239766982413</v>
      </c>
      <c r="B286" s="1">
        <f>APF_B!N286-APF_A!N286</f>
        <v>-51.211978389076307</v>
      </c>
      <c r="C286">
        <f t="shared" si="45"/>
        <v>-0.14225549552521197</v>
      </c>
      <c r="D286">
        <f t="shared" si="46"/>
        <v>-0.14225549552521197</v>
      </c>
      <c r="E286">
        <f t="shared" si="47"/>
        <v>-51.211978389076307</v>
      </c>
      <c r="F286">
        <f t="shared" si="48"/>
        <v>-51.211978389076307</v>
      </c>
      <c r="H286">
        <f t="shared" si="49"/>
        <v>-0.89381763934956326</v>
      </c>
      <c r="J286">
        <f t="shared" si="50"/>
        <v>0.62644086746253214</v>
      </c>
      <c r="K286">
        <f t="shared" si="51"/>
        <v>-0.77946894715106529</v>
      </c>
      <c r="M286">
        <f t="shared" si="52"/>
        <v>1.6264408674625321</v>
      </c>
      <c r="N286">
        <f t="shared" si="53"/>
        <v>-0.77946894715106529</v>
      </c>
      <c r="P286">
        <f t="shared" si="54"/>
        <v>1.8035747101035389</v>
      </c>
      <c r="Q286">
        <f t="shared" si="55"/>
        <v>5.1226827391723093</v>
      </c>
    </row>
    <row r="287" spans="1:17" x14ac:dyDescent="0.2">
      <c r="A287">
        <v>1174.3025275850341</v>
      </c>
      <c r="B287" s="1">
        <f>APF_B!N287-APF_A!N287</f>
        <v>-50.023089745544269</v>
      </c>
      <c r="C287">
        <f t="shared" si="45"/>
        <v>-0.1389530270709563</v>
      </c>
      <c r="D287">
        <f t="shared" si="46"/>
        <v>-0.1389530270709563</v>
      </c>
      <c r="E287">
        <f t="shared" si="47"/>
        <v>-50.023089745544269</v>
      </c>
      <c r="F287">
        <f t="shared" si="48"/>
        <v>-50.023089745544269</v>
      </c>
      <c r="H287">
        <f t="shared" si="49"/>
        <v>-0.87306761808035993</v>
      </c>
      <c r="J287">
        <f t="shared" si="50"/>
        <v>0.64247884765374763</v>
      </c>
      <c r="K287">
        <f t="shared" si="51"/>
        <v>-0.76630341922603507</v>
      </c>
      <c r="M287">
        <f t="shared" si="52"/>
        <v>1.6424788476537477</v>
      </c>
      <c r="N287">
        <f t="shared" si="53"/>
        <v>-0.76630341922603507</v>
      </c>
      <c r="P287">
        <f t="shared" si="54"/>
        <v>1.8124452254640677</v>
      </c>
      <c r="Q287">
        <f t="shared" si="55"/>
        <v>5.1652978095430253</v>
      </c>
    </row>
    <row r="288" spans="1:17" x14ac:dyDescent="0.2">
      <c r="A288">
        <v>1191.3242870580209</v>
      </c>
      <c r="B288" s="1">
        <f>APF_B!N288-APF_A!N288</f>
        <v>-48.86835857752834</v>
      </c>
      <c r="C288">
        <f t="shared" si="45"/>
        <v>-0.13574544049313428</v>
      </c>
      <c r="D288">
        <f t="shared" si="46"/>
        <v>-0.13574544049313428</v>
      </c>
      <c r="E288">
        <f t="shared" si="47"/>
        <v>-48.86835857752834</v>
      </c>
      <c r="F288">
        <f t="shared" si="48"/>
        <v>-48.86835857752834</v>
      </c>
      <c r="H288">
        <f t="shared" si="49"/>
        <v>-0.85291375722308216</v>
      </c>
      <c r="J288">
        <f t="shared" si="50"/>
        <v>0.65779129865518682</v>
      </c>
      <c r="K288">
        <f t="shared" si="51"/>
        <v>-0.75320024390166185</v>
      </c>
      <c r="M288">
        <f t="shared" si="52"/>
        <v>1.6577912986551868</v>
      </c>
      <c r="N288">
        <f t="shared" si="53"/>
        <v>-0.75320024390166185</v>
      </c>
      <c r="P288">
        <f t="shared" si="54"/>
        <v>1.8208741300019542</v>
      </c>
      <c r="Q288">
        <f t="shared" si="55"/>
        <v>5.2055985146362049</v>
      </c>
    </row>
    <row r="289" spans="1:17" x14ac:dyDescent="0.2">
      <c r="A289">
        <v>1208.5927804762666</v>
      </c>
      <c r="B289" s="1">
        <f>APF_B!N289-APF_A!N289</f>
        <v>-47.746891322788485</v>
      </c>
      <c r="C289">
        <f t="shared" si="45"/>
        <v>-0.13263025367441245</v>
      </c>
      <c r="D289">
        <f t="shared" si="46"/>
        <v>-0.13263025367441245</v>
      </c>
      <c r="E289">
        <f t="shared" si="47"/>
        <v>-47.746891322788478</v>
      </c>
      <c r="F289">
        <f t="shared" si="48"/>
        <v>-47.746891322788478</v>
      </c>
      <c r="H289">
        <f t="shared" si="49"/>
        <v>-0.83334046117456972</v>
      </c>
      <c r="J289">
        <f t="shared" si="50"/>
        <v>0.67240696820287893</v>
      </c>
      <c r="K289">
        <f t="shared" si="51"/>
        <v>-0.74018164602495551</v>
      </c>
      <c r="M289">
        <f t="shared" si="52"/>
        <v>1.6724069682028788</v>
      </c>
      <c r="N289">
        <f t="shared" si="53"/>
        <v>-0.74018164602495551</v>
      </c>
      <c r="P289">
        <f t="shared" si="54"/>
        <v>1.8288832484348905</v>
      </c>
      <c r="Q289">
        <f t="shared" si="55"/>
        <v>5.2437196406505295</v>
      </c>
    </row>
    <row r="290" spans="1:17" x14ac:dyDescent="0.2">
      <c r="A290">
        <v>1226.1115842996421</v>
      </c>
      <c r="B290" s="1">
        <f>APF_B!N290-APF_A!N290</f>
        <v>-46.657783984596165</v>
      </c>
      <c r="C290">
        <f t="shared" si="45"/>
        <v>-0.12960495551276713</v>
      </c>
      <c r="D290">
        <f t="shared" si="46"/>
        <v>-0.12960495551276713</v>
      </c>
      <c r="E290">
        <f t="shared" si="47"/>
        <v>-46.657783984596165</v>
      </c>
      <c r="F290">
        <f t="shared" si="48"/>
        <v>-46.657783984596165</v>
      </c>
      <c r="H290">
        <f t="shared" si="49"/>
        <v>-0.81433195221548238</v>
      </c>
      <c r="J290">
        <f t="shared" si="50"/>
        <v>0.68635439584710056</v>
      </c>
      <c r="K290">
        <f t="shared" si="51"/>
        <v>-0.72726724338537452</v>
      </c>
      <c r="M290">
        <f t="shared" si="52"/>
        <v>1.6863543958471006</v>
      </c>
      <c r="N290">
        <f t="shared" si="53"/>
        <v>-0.72726724338537452</v>
      </c>
      <c r="P290">
        <f t="shared" si="54"/>
        <v>1.8364936133006837</v>
      </c>
      <c r="Q290">
        <f t="shared" si="55"/>
        <v>5.2797884471128445</v>
      </c>
    </row>
    <row r="291" spans="1:17" x14ac:dyDescent="0.2">
      <c r="A291">
        <v>1243.8843268295532</v>
      </c>
      <c r="B291" s="1">
        <f>APF_B!N291-APF_A!N291</f>
        <v>-45.600127646174371</v>
      </c>
      <c r="C291">
        <f t="shared" si="45"/>
        <v>-0.12666702123937326</v>
      </c>
      <c r="D291">
        <f t="shared" si="46"/>
        <v>-0.12666702123937326</v>
      </c>
      <c r="E291">
        <f t="shared" si="47"/>
        <v>-45.600127646174371</v>
      </c>
      <c r="F291">
        <f t="shared" si="48"/>
        <v>-45.600127646174371</v>
      </c>
      <c r="H291">
        <f t="shared" si="49"/>
        <v>-0.7958723667554346</v>
      </c>
      <c r="J291">
        <f t="shared" si="50"/>
        <v>0.6996617487765131</v>
      </c>
      <c r="K291">
        <f t="shared" si="51"/>
        <v>-0.71447423837321899</v>
      </c>
      <c r="M291">
        <f t="shared" si="52"/>
        <v>1.6996617487765131</v>
      </c>
      <c r="N291">
        <f t="shared" si="53"/>
        <v>-0.71447423837321899</v>
      </c>
      <c r="P291">
        <f t="shared" si="54"/>
        <v>1.8437254398508001</v>
      </c>
      <c r="Q291">
        <f t="shared" si="55"/>
        <v>5.3139249630325374</v>
      </c>
    </row>
    <row r="292" spans="1:17" x14ac:dyDescent="0.2">
      <c r="A292">
        <v>1261.9146889603874</v>
      </c>
      <c r="B292" s="1">
        <f>APF_B!N292-APF_A!N292</f>
        <v>-44.573013278743929</v>
      </c>
      <c r="C292">
        <f t="shared" si="45"/>
        <v>-0.12381392577428869</v>
      </c>
      <c r="D292">
        <f t="shared" si="46"/>
        <v>-0.12381392577428869</v>
      </c>
      <c r="E292">
        <f t="shared" si="47"/>
        <v>-44.573013278743929</v>
      </c>
      <c r="F292">
        <f t="shared" si="48"/>
        <v>-44.573013278743929</v>
      </c>
      <c r="H292">
        <f t="shared" si="49"/>
        <v>-0.77794583924923455</v>
      </c>
      <c r="J292">
        <f t="shared" si="50"/>
        <v>0.71235668609958969</v>
      </c>
      <c r="K292">
        <f t="shared" si="51"/>
        <v>-0.7018176057703388</v>
      </c>
      <c r="M292">
        <f t="shared" si="52"/>
        <v>1.7123566860995898</v>
      </c>
      <c r="N292">
        <f t="shared" si="53"/>
        <v>-0.7018176057703388</v>
      </c>
      <c r="P292">
        <f t="shared" si="54"/>
        <v>1.8505981120165393</v>
      </c>
      <c r="Q292">
        <f t="shared" si="55"/>
        <v>5.3462422952734689</v>
      </c>
    </row>
    <row r="293" spans="1:17" x14ac:dyDescent="0.2">
      <c r="A293">
        <v>1280.2064049418623</v>
      </c>
      <c r="B293" s="1">
        <f>APF_B!N293-APF_A!N293</f>
        <v>-43.575535903859418</v>
      </c>
      <c r="C293">
        <f t="shared" si="45"/>
        <v>-0.12104315528849838</v>
      </c>
      <c r="D293">
        <f t="shared" si="46"/>
        <v>-0.12104315528849838</v>
      </c>
      <c r="E293">
        <f t="shared" si="47"/>
        <v>-43.575535903859418</v>
      </c>
      <c r="F293">
        <f t="shared" si="48"/>
        <v>-43.575535903859418</v>
      </c>
      <c r="H293">
        <f t="shared" si="49"/>
        <v>-0.76053657484335013</v>
      </c>
      <c r="J293">
        <f t="shared" si="50"/>
        <v>0.72446624849745855</v>
      </c>
      <c r="K293">
        <f t="shared" si="51"/>
        <v>-0.68931027468623929</v>
      </c>
      <c r="M293">
        <f t="shared" si="52"/>
        <v>1.7244662484974587</v>
      </c>
      <c r="N293">
        <f t="shared" si="53"/>
        <v>-0.68931027468623929</v>
      </c>
      <c r="P293">
        <f t="shared" si="54"/>
        <v>1.8571301777190843</v>
      </c>
      <c r="Q293">
        <f t="shared" si="55"/>
        <v>5.3768469437623168</v>
      </c>
    </row>
    <row r="294" spans="1:17" x14ac:dyDescent="0.2">
      <c r="A294">
        <v>1298.7632631524232</v>
      </c>
      <c r="B294" s="1">
        <f>APF_B!N294-APF_A!N294</f>
        <v>-42.606798168867385</v>
      </c>
      <c r="C294">
        <f t="shared" si="45"/>
        <v>-0.11835221713574273</v>
      </c>
      <c r="D294">
        <f t="shared" si="46"/>
        <v>-0.11835221713574273</v>
      </c>
      <c r="E294">
        <f t="shared" si="47"/>
        <v>-42.606798168867385</v>
      </c>
      <c r="F294">
        <f t="shared" si="48"/>
        <v>-42.606798168867385</v>
      </c>
      <c r="H294">
        <f t="shared" si="49"/>
        <v>-0.7436289117794268</v>
      </c>
      <c r="J294">
        <f t="shared" si="50"/>
        <v>0.7360167703138103</v>
      </c>
      <c r="K294">
        <f t="shared" si="51"/>
        <v>-0.67696330315374387</v>
      </c>
      <c r="M294">
        <f t="shared" si="52"/>
        <v>1.7360167703138103</v>
      </c>
      <c r="N294">
        <f t="shared" si="53"/>
        <v>-0.67696330315374387</v>
      </c>
      <c r="P294">
        <f t="shared" si="54"/>
        <v>1.8633393519774171</v>
      </c>
      <c r="Q294">
        <f t="shared" si="55"/>
        <v>5.405839119074316</v>
      </c>
    </row>
    <row r="295" spans="1:17" x14ac:dyDescent="0.2">
      <c r="A295">
        <v>1317.5891068838482</v>
      </c>
      <c r="B295" s="1">
        <f>APF_B!N295-APF_A!N295</f>
        <v>-41.665913391793254</v>
      </c>
      <c r="C295">
        <f t="shared" si="45"/>
        <v>-0.11573864831053682</v>
      </c>
      <c r="D295">
        <f t="shared" si="46"/>
        <v>-0.11573864831053682</v>
      </c>
      <c r="E295">
        <f t="shared" si="47"/>
        <v>-41.665913391793254</v>
      </c>
      <c r="F295">
        <f t="shared" si="48"/>
        <v>-41.665913391793254</v>
      </c>
      <c r="H295">
        <f t="shared" si="49"/>
        <v>-0.72720737453759032</v>
      </c>
      <c r="J295">
        <f t="shared" si="50"/>
        <v>0.74703381133191915</v>
      </c>
      <c r="K295">
        <f t="shared" si="51"/>
        <v>-0.66478604432321431</v>
      </c>
      <c r="M295">
        <f t="shared" si="52"/>
        <v>1.747033811331919</v>
      </c>
      <c r="N295">
        <f t="shared" si="53"/>
        <v>-0.66478604432321431</v>
      </c>
      <c r="P295">
        <f t="shared" si="54"/>
        <v>1.8692425264432215</v>
      </c>
      <c r="Q295">
        <f t="shared" si="55"/>
        <v>5.4333130587460685</v>
      </c>
    </row>
    <row r="296" spans="1:17" x14ac:dyDescent="0.2">
      <c r="A296">
        <v>1336.6878351372295</v>
      </c>
      <c r="B296" s="1">
        <f>APF_B!N296-APF_A!N296</f>
        <v>-40.752008128958494</v>
      </c>
      <c r="C296">
        <f t="shared" si="45"/>
        <v>-0.11320002258044026</v>
      </c>
      <c r="D296">
        <f t="shared" si="46"/>
        <v>-0.11320002258044026</v>
      </c>
      <c r="E296">
        <f t="shared" si="47"/>
        <v>-40.752008128958494</v>
      </c>
      <c r="F296">
        <f t="shared" si="48"/>
        <v>-40.752008128958494</v>
      </c>
      <c r="H296">
        <f t="shared" si="49"/>
        <v>-0.71125671864981965</v>
      </c>
      <c r="J296">
        <f t="shared" si="50"/>
        <v>0.7575421056932955</v>
      </c>
      <c r="K296">
        <f t="shared" si="51"/>
        <v>-0.65278630354946021</v>
      </c>
      <c r="M296">
        <f t="shared" si="52"/>
        <v>1.7575421056932954</v>
      </c>
      <c r="N296">
        <f t="shared" si="53"/>
        <v>-0.65278630354946021</v>
      </c>
      <c r="P296">
        <f t="shared" si="54"/>
        <v>1.8748557841569018</v>
      </c>
      <c r="Q296">
        <f t="shared" si="55"/>
        <v>5.45935733936901</v>
      </c>
    </row>
    <row r="297" spans="1:17" x14ac:dyDescent="0.2">
      <c r="A297">
        <v>1356.0634034304921</v>
      </c>
      <c r="B297" s="1">
        <f>APF_B!N297-APF_A!N297</f>
        <v>-39.864224315330034</v>
      </c>
      <c r="C297">
        <f t="shared" si="45"/>
        <v>-0.11073395643147231</v>
      </c>
      <c r="D297">
        <f t="shared" si="46"/>
        <v>-0.11073395643147231</v>
      </c>
      <c r="E297">
        <f t="shared" si="47"/>
        <v>-39.864224315330034</v>
      </c>
      <c r="F297">
        <f t="shared" si="48"/>
        <v>-39.864224315330034</v>
      </c>
      <c r="H297">
        <f t="shared" si="49"/>
        <v>-0.69576196805609136</v>
      </c>
      <c r="J297">
        <f t="shared" si="50"/>
        <v>0.76756552562659597</v>
      </c>
      <c r="K297">
        <f t="shared" si="51"/>
        <v>-0.64097048595825956</v>
      </c>
      <c r="M297">
        <f t="shared" si="52"/>
        <v>1.7675655256265959</v>
      </c>
      <c r="N297">
        <f t="shared" si="53"/>
        <v>-0.64097048595825956</v>
      </c>
      <c r="P297">
        <f t="shared" si="54"/>
        <v>1.8801944184719812</v>
      </c>
      <c r="Q297">
        <f t="shared" si="55"/>
        <v>5.4840551821245045</v>
      </c>
    </row>
    <row r="298" spans="1:17" x14ac:dyDescent="0.2">
      <c r="A298">
        <v>1375.7198246176154</v>
      </c>
      <c r="B298" s="1">
        <f>APF_B!N298-APF_A!N298</f>
        <v>-39.001721024123071</v>
      </c>
      <c r="C298">
        <f t="shared" si="45"/>
        <v>-0.10833811395589742</v>
      </c>
      <c r="D298">
        <f t="shared" si="46"/>
        <v>-0.10833811395589742</v>
      </c>
      <c r="E298">
        <f t="shared" si="47"/>
        <v>-39.001721024123071</v>
      </c>
      <c r="F298">
        <f t="shared" si="48"/>
        <v>-39.001721024123071</v>
      </c>
      <c r="H298">
        <f t="shared" si="49"/>
        <v>-0.68070844581524237</v>
      </c>
      <c r="J298">
        <f t="shared" si="50"/>
        <v>0.77712705787156566</v>
      </c>
      <c r="K298">
        <f t="shared" si="51"/>
        <v>-0.62934373431685497</v>
      </c>
      <c r="M298">
        <f t="shared" si="52"/>
        <v>1.7771270578715657</v>
      </c>
      <c r="N298">
        <f t="shared" si="53"/>
        <v>-0.62934373431685497</v>
      </c>
      <c r="P298">
        <f t="shared" si="54"/>
        <v>1.885272955235695</v>
      </c>
      <c r="Q298">
        <f t="shared" si="55"/>
        <v>5.5074847499424422</v>
      </c>
    </row>
    <row r="299" spans="1:17" x14ac:dyDescent="0.2">
      <c r="A299">
        <v>1395.6611697197329</v>
      </c>
      <c r="B299" s="1">
        <f>APF_B!N299-APF_A!N299</f>
        <v>-38.163675888645002</v>
      </c>
      <c r="C299">
        <f t="shared" si="45"/>
        <v>-0.10601021080179167</v>
      </c>
      <c r="D299">
        <f t="shared" si="46"/>
        <v>-0.10601021080179167</v>
      </c>
      <c r="E299">
        <f t="shared" si="47"/>
        <v>-38.163675888645002</v>
      </c>
      <c r="F299">
        <f t="shared" si="48"/>
        <v>-38.163675888645002</v>
      </c>
      <c r="H299">
        <f t="shared" si="49"/>
        <v>-0.66608179892082808</v>
      </c>
      <c r="J299">
        <f t="shared" si="50"/>
        <v>0.78624879089481103</v>
      </c>
      <c r="K299">
        <f t="shared" si="51"/>
        <v>-0.61791005722228509</v>
      </c>
      <c r="M299">
        <f t="shared" si="52"/>
        <v>1.786248790894811</v>
      </c>
      <c r="N299">
        <f t="shared" si="53"/>
        <v>-0.61791005722228509</v>
      </c>
      <c r="P299">
        <f t="shared" si="54"/>
        <v>1.890105177441092</v>
      </c>
      <c r="Q299">
        <f t="shared" si="55"/>
        <v>5.5297194349078147</v>
      </c>
    </row>
    <row r="300" spans="1:17" x14ac:dyDescent="0.2">
      <c r="A300">
        <v>1415.8915687682772</v>
      </c>
      <c r="B300" s="1">
        <f>APF_B!N300-APF_A!N300</f>
        <v>-37.349286225852495</v>
      </c>
      <c r="C300">
        <f t="shared" si="45"/>
        <v>-0.10374801729403471</v>
      </c>
      <c r="D300">
        <f t="shared" si="46"/>
        <v>-0.10374801729403471</v>
      </c>
      <c r="E300">
        <f t="shared" si="47"/>
        <v>-37.349286225852495</v>
      </c>
      <c r="F300">
        <f t="shared" si="48"/>
        <v>-37.349286225852495</v>
      </c>
      <c r="H300">
        <f t="shared" si="49"/>
        <v>-0.65186801791089255</v>
      </c>
      <c r="J300">
        <f t="shared" si="50"/>
        <v>0.79495191119800224</v>
      </c>
      <c r="K300">
        <f t="shared" si="51"/>
        <v>-0.60667244776950568</v>
      </c>
      <c r="M300">
        <f t="shared" si="52"/>
        <v>1.7949519111980021</v>
      </c>
      <c r="N300">
        <f t="shared" si="53"/>
        <v>-0.60667244776950568</v>
      </c>
      <c r="P300">
        <f t="shared" si="54"/>
        <v>1.8947041516806797</v>
      </c>
      <c r="Q300">
        <f t="shared" si="55"/>
        <v>5.5508281349135036</v>
      </c>
    </row>
    <row r="301" spans="1:17" x14ac:dyDescent="0.2">
      <c r="A301">
        <v>1436.4152116603414</v>
      </c>
      <c r="B301" s="1">
        <f>APF_B!N301-APF_A!N301</f>
        <v>-36.557769897664627</v>
      </c>
      <c r="C301">
        <f t="shared" si="45"/>
        <v>-0.10154936082684619</v>
      </c>
      <c r="D301">
        <f t="shared" si="46"/>
        <v>-0.10154936082684619</v>
      </c>
      <c r="E301">
        <f t="shared" si="47"/>
        <v>-36.557769897664627</v>
      </c>
      <c r="F301">
        <f t="shared" si="48"/>
        <v>-36.557769897664627</v>
      </c>
      <c r="H301">
        <f t="shared" si="49"/>
        <v>-0.63805345190071827</v>
      </c>
      <c r="J301">
        <f t="shared" si="50"/>
        <v>0.80325670721168074</v>
      </c>
      <c r="K301">
        <f t="shared" si="51"/>
        <v>-0.59563299297423755</v>
      </c>
      <c r="M301">
        <f t="shared" si="52"/>
        <v>1.8032567072116807</v>
      </c>
      <c r="N301">
        <f t="shared" si="53"/>
        <v>-0.59563299297423755</v>
      </c>
      <c r="P301">
        <f t="shared" si="54"/>
        <v>1.8990822558339493</v>
      </c>
      <c r="Q301">
        <f t="shared" si="55"/>
        <v>5.5708755188701922</v>
      </c>
    </row>
    <row r="302" spans="1:17" x14ac:dyDescent="0.2">
      <c r="A302">
        <v>1457.2363490264568</v>
      </c>
      <c r="B302" s="1">
        <f>APF_B!N302-APF_A!N302</f>
        <v>-35.788365942780558</v>
      </c>
      <c r="C302">
        <f t="shared" si="45"/>
        <v>-9.9412127618834889E-2</v>
      </c>
      <c r="D302">
        <f t="shared" si="46"/>
        <v>-9.9412127618834889E-2</v>
      </c>
      <c r="E302">
        <f t="shared" si="47"/>
        <v>-35.788365942780558</v>
      </c>
      <c r="F302">
        <f t="shared" si="48"/>
        <v>-35.788365942780558</v>
      </c>
      <c r="H302">
        <f t="shared" si="49"/>
        <v>-0.62462481961012528</v>
      </c>
      <c r="J302">
        <f t="shared" si="50"/>
        <v>0.81118257944732897</v>
      </c>
      <c r="K302">
        <f t="shared" si="51"/>
        <v>-0.58479297430900945</v>
      </c>
      <c r="M302">
        <f t="shared" si="52"/>
        <v>1.8111825794473289</v>
      </c>
      <c r="N302">
        <f t="shared" si="53"/>
        <v>-0.58479297430900945</v>
      </c>
      <c r="P302">
        <f t="shared" si="54"/>
        <v>1.9032512075116772</v>
      </c>
      <c r="Q302">
        <f t="shared" si="55"/>
        <v>5.5899222800437967</v>
      </c>
    </row>
    <row r="303" spans="1:17" x14ac:dyDescent="0.2">
      <c r="A303">
        <v>1478.3592931109192</v>
      </c>
      <c r="B303" s="1">
        <f>APF_B!N303-APF_A!N303</f>
        <v>-35.040335008619195</v>
      </c>
      <c r="C303">
        <f t="shared" si="45"/>
        <v>-9.7334263912831093E-2</v>
      </c>
      <c r="D303">
        <f t="shared" si="46"/>
        <v>-9.7334263912831093E-2</v>
      </c>
      <c r="E303">
        <f t="shared" si="47"/>
        <v>-35.040335008619195</v>
      </c>
      <c r="F303">
        <f t="shared" si="48"/>
        <v>-35.040335008619195</v>
      </c>
      <c r="H303">
        <f t="shared" si="49"/>
        <v>-0.61156921690224053</v>
      </c>
      <c r="J303">
        <f t="shared" si="50"/>
        <v>0.81874805574576637</v>
      </c>
      <c r="K303">
        <f t="shared" si="51"/>
        <v>-0.57415295976989222</v>
      </c>
      <c r="M303">
        <f t="shared" si="52"/>
        <v>1.8187480557457665</v>
      </c>
      <c r="N303">
        <f t="shared" si="53"/>
        <v>-0.57415295976989222</v>
      </c>
      <c r="P303">
        <f t="shared" si="54"/>
        <v>1.9072220928595425</v>
      </c>
      <c r="Q303">
        <f t="shared" si="55"/>
        <v>5.6080253773041111</v>
      </c>
    </row>
    <row r="304" spans="1:17" x14ac:dyDescent="0.2">
      <c r="A304">
        <v>1499.7884186649128</v>
      </c>
      <c r="B304" s="1">
        <f>APF_B!N304-APF_A!N304</f>
        <v>-34.312959610048722</v>
      </c>
      <c r="C304">
        <f t="shared" si="45"/>
        <v>-9.5313776694579785E-2</v>
      </c>
      <c r="D304">
        <f t="shared" si="46"/>
        <v>-9.5313776694579785E-2</v>
      </c>
      <c r="E304">
        <f t="shared" si="47"/>
        <v>-34.312959610048722</v>
      </c>
      <c r="F304">
        <f t="shared" si="48"/>
        <v>-34.312959610048722</v>
      </c>
      <c r="H304">
        <f t="shared" si="49"/>
        <v>-0.59887412129917983</v>
      </c>
      <c r="J304">
        <f t="shared" si="50"/>
        <v>0.82597081061091249</v>
      </c>
      <c r="K304">
        <f t="shared" si="51"/>
        <v>-0.56371288793032936</v>
      </c>
      <c r="M304">
        <f t="shared" si="52"/>
        <v>1.8259708106109125</v>
      </c>
      <c r="N304">
        <f t="shared" si="53"/>
        <v>-0.56371288793032936</v>
      </c>
      <c r="P304">
        <f t="shared" si="54"/>
        <v>1.9110053953931749</v>
      </c>
      <c r="Q304">
        <f t="shared" si="55"/>
        <v>5.6252382642418137</v>
      </c>
    </row>
    <row r="305" spans="1:17" x14ac:dyDescent="0.2">
      <c r="A305">
        <v>1521.5281638525414</v>
      </c>
      <c r="B305" s="1">
        <f>APF_B!N305-APF_A!N305</f>
        <v>-33.605544238836387</v>
      </c>
      <c r="C305">
        <f t="shared" si="45"/>
        <v>-9.3348733996767741E-2</v>
      </c>
      <c r="D305">
        <f t="shared" si="46"/>
        <v>-9.3348733996767741E-2</v>
      </c>
      <c r="E305">
        <f t="shared" si="47"/>
        <v>-33.605544238836387</v>
      </c>
      <c r="F305">
        <f t="shared" si="48"/>
        <v>-33.605544238836387</v>
      </c>
      <c r="H305">
        <f t="shared" si="49"/>
        <v>-0.58652739389230657</v>
      </c>
      <c r="J305">
        <f t="shared" si="50"/>
        <v>0.83286768775441788</v>
      </c>
      <c r="K305">
        <f t="shared" si="51"/>
        <v>-0.55347214446131743</v>
      </c>
      <c r="M305">
        <f t="shared" si="52"/>
        <v>1.8328676877544179</v>
      </c>
      <c r="N305">
        <f t="shared" si="53"/>
        <v>-0.55347214446131743</v>
      </c>
      <c r="P305">
        <f t="shared" si="54"/>
        <v>1.9146110245971206</v>
      </c>
      <c r="Q305">
        <f t="shared" si="55"/>
        <v>5.6416111062501724</v>
      </c>
    </row>
    <row r="306" spans="1:17" x14ac:dyDescent="0.2">
      <c r="A306">
        <v>1543.5830311700258</v>
      </c>
      <c r="B306" s="1">
        <f>APF_B!N306-APF_A!N306</f>
        <v>-32.917415345194399</v>
      </c>
      <c r="C306">
        <f t="shared" si="45"/>
        <v>-9.1437264847762226E-2</v>
      </c>
      <c r="D306">
        <f t="shared" si="46"/>
        <v>-9.1437264847762226E-2</v>
      </c>
      <c r="E306">
        <f t="shared" si="47"/>
        <v>-32.917415345194399</v>
      </c>
      <c r="F306">
        <f t="shared" si="48"/>
        <v>-32.917415345194399</v>
      </c>
      <c r="H306">
        <f t="shared" si="49"/>
        <v>-0.57451727902014804</v>
      </c>
      <c r="J306">
        <f t="shared" si="50"/>
        <v>0.83945472509939301</v>
      </c>
      <c r="K306">
        <f t="shared" si="51"/>
        <v>-0.54342963160680002</v>
      </c>
      <c r="M306">
        <f t="shared" si="52"/>
        <v>1.8394547250993929</v>
      </c>
      <c r="N306">
        <f t="shared" si="53"/>
        <v>-0.54342963160680002</v>
      </c>
      <c r="P306">
        <f t="shared" si="54"/>
        <v>1.9180483440723763</v>
      </c>
      <c r="Q306">
        <f t="shared" si="55"/>
        <v>5.6571909857780769</v>
      </c>
    </row>
    <row r="307" spans="1:17" x14ac:dyDescent="0.2">
      <c r="A307">
        <v>1565.9575883782056</v>
      </c>
      <c r="B307" s="1">
        <f>APF_B!N307-APF_A!N307</f>
        <v>-32.24792121046471</v>
      </c>
      <c r="C307">
        <f t="shared" si="45"/>
        <v>-8.9577558917957531E-2</v>
      </c>
      <c r="D307">
        <f t="shared" si="46"/>
        <v>-8.9577558917957531E-2</v>
      </c>
      <c r="E307">
        <f t="shared" si="47"/>
        <v>-32.24792121046471</v>
      </c>
      <c r="F307">
        <f t="shared" si="48"/>
        <v>-32.24792121046471</v>
      </c>
      <c r="H307">
        <f t="shared" si="49"/>
        <v>-0.56283240204632445</v>
      </c>
      <c r="J307">
        <f t="shared" si="50"/>
        <v>0.84574718160076634</v>
      </c>
      <c r="K307">
        <f t="shared" si="51"/>
        <v>-0.53358383110281782</v>
      </c>
      <c r="M307">
        <f t="shared" si="52"/>
        <v>1.8457471816007662</v>
      </c>
      <c r="N307">
        <f t="shared" si="53"/>
        <v>-0.53358383110281782</v>
      </c>
      <c r="P307">
        <f t="shared" si="54"/>
        <v>1.92132619906187</v>
      </c>
      <c r="Q307">
        <f t="shared" si="55"/>
        <v>5.6720220960466037</v>
      </c>
    </row>
    <row r="308" spans="1:17" x14ac:dyDescent="0.2">
      <c r="A308">
        <v>1588.6564694485639</v>
      </c>
      <c r="B308" s="1">
        <f>APF_B!N308-APF_A!N308</f>
        <v>-31.596431727842855</v>
      </c>
      <c r="C308">
        <f t="shared" si="45"/>
        <v>-8.7767865910674592E-2</v>
      </c>
      <c r="D308">
        <f t="shared" si="46"/>
        <v>-8.7767865910674592E-2</v>
      </c>
      <c r="E308">
        <f t="shared" si="47"/>
        <v>-31.596431727842852</v>
      </c>
      <c r="F308">
        <f t="shared" si="48"/>
        <v>-31.596431727842852</v>
      </c>
      <c r="H308">
        <f t="shared" si="49"/>
        <v>-0.55146176553245874</v>
      </c>
      <c r="J308">
        <f t="shared" si="50"/>
        <v>0.85175956533676023</v>
      </c>
      <c r="K308">
        <f t="shared" si="51"/>
        <v>-0.52393286102069725</v>
      </c>
      <c r="M308">
        <f t="shared" si="52"/>
        <v>1.8517595653367602</v>
      </c>
      <c r="N308">
        <f t="shared" si="53"/>
        <v>-0.52393286102069725</v>
      </c>
      <c r="P308">
        <f t="shared" si="54"/>
        <v>1.924452943221403</v>
      </c>
      <c r="Q308">
        <f t="shared" si="55"/>
        <v>5.6861459235861034</v>
      </c>
    </row>
    <row r="309" spans="1:17" x14ac:dyDescent="0.2">
      <c r="A309">
        <v>1611.6843755229643</v>
      </c>
      <c r="B309" s="1">
        <f>APF_B!N309-APF_A!N309</f>
        <v>-30.962338106087202</v>
      </c>
      <c r="C309">
        <f t="shared" si="45"/>
        <v>-8.600649473913112E-2</v>
      </c>
      <c r="D309">
        <f t="shared" si="46"/>
        <v>-8.600649473913112E-2</v>
      </c>
      <c r="E309">
        <f t="shared" si="47"/>
        <v>-30.962338106087202</v>
      </c>
      <c r="F309">
        <f t="shared" si="48"/>
        <v>-30.962338106087202</v>
      </c>
      <c r="H309">
        <f t="shared" si="49"/>
        <v>-0.540394744066927</v>
      </c>
      <c r="J309">
        <f t="shared" si="50"/>
        <v>0.8575056624114793</v>
      </c>
      <c r="K309">
        <f t="shared" si="51"/>
        <v>-0.51447452700036578</v>
      </c>
      <c r="M309">
        <f t="shared" si="52"/>
        <v>1.8575056624114792</v>
      </c>
      <c r="N309">
        <f t="shared" si="53"/>
        <v>-0.51447452700036578</v>
      </c>
      <c r="P309">
        <f t="shared" si="54"/>
        <v>1.9274364645359801</v>
      </c>
      <c r="Q309">
        <f t="shared" si="55"/>
        <v>5.6996014199985732</v>
      </c>
    </row>
    <row r="310" spans="1:17" x14ac:dyDescent="0.2">
      <c r="A310">
        <v>1635.0460758873007</v>
      </c>
      <c r="B310" s="1">
        <f>APF_B!N310-APF_A!N310</f>
        <v>-30.345052509395714</v>
      </c>
      <c r="C310">
        <f t="shared" si="45"/>
        <v>-8.42918125260992E-2</v>
      </c>
      <c r="D310">
        <f t="shared" si="46"/>
        <v>-8.42918125260992E-2</v>
      </c>
      <c r="E310">
        <f t="shared" si="47"/>
        <v>-30.34505250939571</v>
      </c>
      <c r="F310">
        <f t="shared" si="48"/>
        <v>-30.34505250939571</v>
      </c>
      <c r="H310">
        <f t="shared" si="49"/>
        <v>-0.52962107797952274</v>
      </c>
      <c r="J310">
        <f t="shared" si="50"/>
        <v>0.86299856628350746</v>
      </c>
      <c r="K310">
        <f t="shared" si="51"/>
        <v>-0.50520636832151133</v>
      </c>
      <c r="M310">
        <f t="shared" si="52"/>
        <v>1.8629985662835074</v>
      </c>
      <c r="N310">
        <f t="shared" si="53"/>
        <v>-0.50520636832151133</v>
      </c>
      <c r="P310">
        <f t="shared" si="54"/>
        <v>1.9302842103086826</v>
      </c>
      <c r="Q310">
        <f t="shared" si="55"/>
        <v>5.712425163383231</v>
      </c>
    </row>
    <row r="311" spans="1:17" x14ac:dyDescent="0.2">
      <c r="A311">
        <v>1658.7464089592575</v>
      </c>
      <c r="B311" s="1">
        <f>APF_B!N311-APF_A!N311</f>
        <v>-29.744007645033719</v>
      </c>
      <c r="C311">
        <f t="shared" si="45"/>
        <v>-8.2622243458427003E-2</v>
      </c>
      <c r="D311">
        <f t="shared" si="46"/>
        <v>-8.2622243458427003E-2</v>
      </c>
      <c r="E311">
        <f t="shared" si="47"/>
        <v>-29.744007645033722</v>
      </c>
      <c r="F311">
        <f t="shared" si="48"/>
        <v>-29.744007645033722</v>
      </c>
      <c r="H311">
        <f t="shared" si="49"/>
        <v>-0.51913086614420323</v>
      </c>
      <c r="J311">
        <f t="shared" si="50"/>
        <v>0.86825070720082054</v>
      </c>
      <c r="K311">
        <f t="shared" si="51"/>
        <v>-0.49612569923888755</v>
      </c>
      <c r="M311">
        <f t="shared" si="52"/>
        <v>1.8682507072008205</v>
      </c>
      <c r="N311">
        <f t="shared" si="53"/>
        <v>-0.49612569923888755</v>
      </c>
      <c r="P311">
        <f t="shared" si="54"/>
        <v>1.9330032111720976</v>
      </c>
      <c r="Q311">
        <f t="shared" si="55"/>
        <v>5.7246515098847084</v>
      </c>
    </row>
    <row r="312" spans="1:17" x14ac:dyDescent="0.2">
      <c r="A312">
        <v>1682.7902832903906</v>
      </c>
      <c r="B312" s="1">
        <f>APF_B!N312-APF_A!N312</f>
        <v>-29.158656308858099</v>
      </c>
      <c r="C312">
        <f t="shared" si="45"/>
        <v>-8.0996267524605828E-2</v>
      </c>
      <c r="D312">
        <f t="shared" si="46"/>
        <v>-8.0996267524605828E-2</v>
      </c>
      <c r="E312">
        <f t="shared" si="47"/>
        <v>-29.158656308858099</v>
      </c>
      <c r="F312">
        <f t="shared" si="48"/>
        <v>-29.158656308858099</v>
      </c>
      <c r="H312">
        <f t="shared" si="49"/>
        <v>-0.50891455804699048</v>
      </c>
      <c r="J312">
        <f t="shared" si="50"/>
        <v>0.87327388147911289</v>
      </c>
      <c r="K312">
        <f t="shared" si="51"/>
        <v>-0.48722964598472901</v>
      </c>
      <c r="M312">
        <f t="shared" si="52"/>
        <v>1.873273881479113</v>
      </c>
      <c r="N312">
        <f t="shared" si="53"/>
        <v>-0.48722964598472901</v>
      </c>
      <c r="P312">
        <f t="shared" si="54"/>
        <v>1.9356001040912933</v>
      </c>
      <c r="Q312">
        <f t="shared" si="55"/>
        <v>5.73631273583519</v>
      </c>
    </row>
    <row r="313" spans="1:17" x14ac:dyDescent="0.2">
      <c r="A313">
        <v>1707.182678582732</v>
      </c>
      <c r="B313" s="1">
        <f>APF_B!N313-APF_A!N313</f>
        <v>-28.588470897597858</v>
      </c>
      <c r="C313">
        <f t="shared" si="45"/>
        <v>-7.9412419159994058E-2</v>
      </c>
      <c r="D313">
        <f t="shared" si="46"/>
        <v>-7.9412419159994058E-2</v>
      </c>
      <c r="E313">
        <f t="shared" si="47"/>
        <v>-28.588470897597862</v>
      </c>
      <c r="F313">
        <f t="shared" si="48"/>
        <v>-28.588470897597862</v>
      </c>
      <c r="H313">
        <f t="shared" si="49"/>
        <v>-0.49896294527366131</v>
      </c>
      <c r="J313">
        <f t="shared" si="50"/>
        <v>0.87807928040968586</v>
      </c>
      <c r="K313">
        <f t="shared" si="51"/>
        <v>-0.47851517981690855</v>
      </c>
      <c r="M313">
        <f t="shared" si="52"/>
        <v>1.8780792804096857</v>
      </c>
      <c r="N313">
        <f t="shared" si="53"/>
        <v>-0.47851517981690855</v>
      </c>
      <c r="P313">
        <f t="shared" si="54"/>
        <v>1.9380811543429681</v>
      </c>
      <c r="Q313">
        <f t="shared" si="55"/>
        <v>5.7474391709658175</v>
      </c>
    </row>
    <row r="314" spans="1:17" x14ac:dyDescent="0.2">
      <c r="A314">
        <v>1731.9286467201309</v>
      </c>
      <c r="B314" s="1">
        <f>APF_B!N314-APF_A!N314</f>
        <v>-28.032942895595568</v>
      </c>
      <c r="C314">
        <f t="shared" si="45"/>
        <v>-7.7869285821098796E-2</v>
      </c>
      <c r="D314">
        <f t="shared" si="46"/>
        <v>-7.7869285821098796E-2</v>
      </c>
      <c r="E314">
        <f t="shared" si="47"/>
        <v>-28.032942895595568</v>
      </c>
      <c r="F314">
        <f t="shared" si="48"/>
        <v>-28.032942895595568</v>
      </c>
      <c r="H314">
        <f t="shared" si="49"/>
        <v>-0.48926715255169567</v>
      </c>
      <c r="J314">
        <f t="shared" si="50"/>
        <v>0.8826775186252952</v>
      </c>
      <c r="K314">
        <f t="shared" si="51"/>
        <v>-0.46997914646661898</v>
      </c>
      <c r="M314">
        <f t="shared" si="52"/>
        <v>1.8826775186252953</v>
      </c>
      <c r="N314">
        <f t="shared" si="53"/>
        <v>-0.46997914646661898</v>
      </c>
      <c r="P314">
        <f t="shared" si="54"/>
        <v>1.9404522764681926</v>
      </c>
      <c r="Q314">
        <f t="shared" si="55"/>
        <v>5.7580593231605874</v>
      </c>
    </row>
    <row r="315" spans="1:17" x14ac:dyDescent="0.2">
      <c r="A315">
        <v>1757.0333128145453</v>
      </c>
      <c r="B315" s="1">
        <f>APF_B!N315-APF_A!N315</f>
        <v>-27.49158234268964</v>
      </c>
      <c r="C315">
        <f t="shared" si="45"/>
        <v>-7.6365506507471217E-2</v>
      </c>
      <c r="D315">
        <f t="shared" si="46"/>
        <v>-7.6365506507471217E-2</v>
      </c>
      <c r="E315">
        <f t="shared" si="47"/>
        <v>-27.49158234268964</v>
      </c>
      <c r="F315">
        <f t="shared" si="48"/>
        <v>-27.49158234268964</v>
      </c>
      <c r="H315">
        <f t="shared" si="49"/>
        <v>-0.47981862846307027</v>
      </c>
      <c r="J315">
        <f t="shared" si="50"/>
        <v>0.88707866178848482</v>
      </c>
      <c r="K315">
        <f t="shared" si="51"/>
        <v>-0.46161829231471213</v>
      </c>
      <c r="M315">
        <f t="shared" si="52"/>
        <v>1.8870786617884847</v>
      </c>
      <c r="N315">
        <f t="shared" si="53"/>
        <v>-0.46161829231471213</v>
      </c>
      <c r="P315">
        <f t="shared" si="54"/>
        <v>1.9427190542064927</v>
      </c>
      <c r="Q315">
        <f t="shared" si="55"/>
        <v>5.7681999952188878</v>
      </c>
    </row>
    <row r="316" spans="1:17" x14ac:dyDescent="0.2">
      <c r="A316">
        <v>1782.5018762674913</v>
      </c>
      <c r="B316" s="1">
        <f>APF_B!N316-APF_A!N316</f>
        <v>-26.963917289001245</v>
      </c>
      <c r="C316">
        <f t="shared" si="45"/>
        <v>-7.4899770247225675E-2</v>
      </c>
      <c r="D316">
        <f t="shared" si="46"/>
        <v>-7.4899770247225675E-2</v>
      </c>
      <c r="E316">
        <f t="shared" si="47"/>
        <v>-26.963917289001245</v>
      </c>
      <c r="F316">
        <f t="shared" si="48"/>
        <v>-26.963917289001245</v>
      </c>
      <c r="H316">
        <f t="shared" si="49"/>
        <v>-0.47060913592849513</v>
      </c>
      <c r="J316">
        <f t="shared" si="50"/>
        <v>0.8912922534977652</v>
      </c>
      <c r="K316">
        <f t="shared" si="51"/>
        <v>-0.45342928760157897</v>
      </c>
      <c r="M316">
        <f t="shared" si="52"/>
        <v>1.8912922534977652</v>
      </c>
      <c r="N316">
        <f t="shared" si="53"/>
        <v>-0.45342928760157897</v>
      </c>
      <c r="P316">
        <f t="shared" si="54"/>
        <v>1.9448867594272758</v>
      </c>
      <c r="Q316">
        <f t="shared" si="55"/>
        <v>5.7778863940821026</v>
      </c>
    </row>
    <row r="317" spans="1:17" x14ac:dyDescent="0.2">
      <c r="A317">
        <v>1808.3396118469025</v>
      </c>
      <c r="B317" s="1">
        <f>APF_B!N317-APF_A!N317</f>
        <v>-26.449493241582672</v>
      </c>
      <c r="C317">
        <f t="shared" si="45"/>
        <v>-7.3470814559951872E-2</v>
      </c>
      <c r="D317">
        <f t="shared" si="46"/>
        <v>-7.3470814559951872E-2</v>
      </c>
      <c r="E317">
        <f t="shared" si="47"/>
        <v>-26.449493241582672</v>
      </c>
      <c r="F317">
        <f t="shared" si="48"/>
        <v>-26.449493241582672</v>
      </c>
      <c r="H317">
        <f t="shared" si="49"/>
        <v>-0.46163074254960562</v>
      </c>
      <c r="J317">
        <f t="shared" si="50"/>
        <v>0.89532734133308989</v>
      </c>
      <c r="K317">
        <f t="shared" si="51"/>
        <v>-0.44540874695207855</v>
      </c>
      <c r="M317">
        <f t="shared" si="52"/>
        <v>1.8953273413330898</v>
      </c>
      <c r="N317">
        <f t="shared" si="53"/>
        <v>-0.44540874695207855</v>
      </c>
      <c r="P317">
        <f t="shared" si="54"/>
        <v>1.9469603700810603</v>
      </c>
      <c r="Q317">
        <f t="shared" si="55"/>
        <v>5.7871422329658504</v>
      </c>
    </row>
    <row r="318" spans="1:17" x14ac:dyDescent="0.2">
      <c r="A318">
        <v>1834.5518707795591</v>
      </c>
      <c r="B318" s="1">
        <f>APF_B!N318-APF_A!N318</f>
        <v>-25.94787260716538</v>
      </c>
      <c r="C318">
        <f t="shared" si="45"/>
        <v>-7.2077423908792723E-2</v>
      </c>
      <c r="D318">
        <f t="shared" si="46"/>
        <v>-7.2077423908792723E-2</v>
      </c>
      <c r="E318">
        <f t="shared" si="47"/>
        <v>-25.94787260716538</v>
      </c>
      <c r="F318">
        <f t="shared" si="48"/>
        <v>-25.94787260716538</v>
      </c>
      <c r="H318">
        <f t="shared" si="49"/>
        <v>-0.45287581088308104</v>
      </c>
      <c r="J318">
        <f t="shared" si="50"/>
        <v>0.89919250198412937</v>
      </c>
      <c r="K318">
        <f t="shared" si="51"/>
        <v>-0.4375532474745461</v>
      </c>
      <c r="M318">
        <f t="shared" si="52"/>
        <v>1.8991925019841294</v>
      </c>
      <c r="N318">
        <f t="shared" si="53"/>
        <v>-0.4375532474745461</v>
      </c>
      <c r="P318">
        <f t="shared" si="54"/>
        <v>1.9489445871979683</v>
      </c>
      <c r="Q318">
        <f t="shared" si="55"/>
        <v>5.7959898268238161</v>
      </c>
    </row>
    <row r="319" spans="1:17" x14ac:dyDescent="0.2">
      <c r="A319">
        <v>1861.1440818593994</v>
      </c>
      <c r="B319" s="1">
        <f>APF_B!N319-APF_A!N319</f>
        <v>-25.458634134614329</v>
      </c>
      <c r="C319">
        <f t="shared" si="45"/>
        <v>-7.0718428151706467E-2</v>
      </c>
      <c r="D319">
        <f t="shared" si="46"/>
        <v>-7.0718428151706467E-2</v>
      </c>
      <c r="E319">
        <f t="shared" si="47"/>
        <v>-25.458634134614329</v>
      </c>
      <c r="F319">
        <f t="shared" si="48"/>
        <v>-25.458634134614329</v>
      </c>
      <c r="H319">
        <f t="shared" si="49"/>
        <v>-0.44433698870963734</v>
      </c>
      <c r="J319">
        <f t="shared" si="50"/>
        <v>0.90289586542330469</v>
      </c>
      <c r="K319">
        <f t="shared" si="51"/>
        <v>-0.42985934467160486</v>
      </c>
      <c r="M319">
        <f t="shared" si="52"/>
        <v>1.9028958654233046</v>
      </c>
      <c r="N319">
        <f t="shared" si="53"/>
        <v>-0.42985934467160486</v>
      </c>
      <c r="P319">
        <f t="shared" si="54"/>
        <v>1.950843850964656</v>
      </c>
      <c r="Q319">
        <f t="shared" si="55"/>
        <v>5.804450181551708</v>
      </c>
    </row>
    <row r="320" spans="1:17" x14ac:dyDescent="0.2">
      <c r="A320">
        <v>1888.121752571848</v>
      </c>
      <c r="B320" s="1">
        <f>APF_B!N320-APF_A!N320</f>
        <v>-24.981372360137357</v>
      </c>
      <c r="C320">
        <f t="shared" si="45"/>
        <v>-6.9392701000381543E-2</v>
      </c>
      <c r="D320">
        <f t="shared" si="46"/>
        <v>-6.9392701000381543E-2</v>
      </c>
      <c r="E320">
        <f t="shared" si="47"/>
        <v>-24.981372360137357</v>
      </c>
      <c r="F320">
        <f t="shared" si="48"/>
        <v>-24.981372360137357</v>
      </c>
      <c r="H320">
        <f t="shared" si="49"/>
        <v>-0.43600719935110349</v>
      </c>
      <c r="J320">
        <f t="shared" si="50"/>
        <v>0.90644513810093486</v>
      </c>
      <c r="K320">
        <f t="shared" si="51"/>
        <v>-0.4223235863803691</v>
      </c>
      <c r="M320">
        <f t="shared" si="52"/>
        <v>1.9064451381009349</v>
      </c>
      <c r="N320">
        <f t="shared" si="53"/>
        <v>-0.4223235863803691</v>
      </c>
      <c r="P320">
        <f t="shared" si="54"/>
        <v>1.9526623559135536</v>
      </c>
      <c r="Q320">
        <f t="shared" si="55"/>
        <v>5.8125430773218003</v>
      </c>
    </row>
    <row r="321" spans="1:17" x14ac:dyDescent="0.2">
      <c r="A321">
        <v>1915.4904702344836</v>
      </c>
      <c r="B321" s="1">
        <f>APF_B!N321-APF_A!N321</f>
        <v>-24.515697057811963</v>
      </c>
      <c r="C321">
        <f t="shared" si="45"/>
        <v>-6.8099158493922118E-2</v>
      </c>
      <c r="D321">
        <f t="shared" si="46"/>
        <v>-6.8099158493922118E-2</v>
      </c>
      <c r="E321">
        <f t="shared" si="47"/>
        <v>-24.515697057811963</v>
      </c>
      <c r="F321">
        <f t="shared" si="48"/>
        <v>-24.515697057811963</v>
      </c>
      <c r="H321">
        <f t="shared" si="49"/>
        <v>-0.42787963208030538</v>
      </c>
      <c r="J321">
        <f t="shared" si="50"/>
        <v>0.90984762515255646</v>
      </c>
      <c r="K321">
        <f t="shared" si="51"/>
        <v>-0.41494252494080802</v>
      </c>
      <c r="M321">
        <f t="shared" si="52"/>
        <v>1.9098476251525565</v>
      </c>
      <c r="N321">
        <f t="shared" si="53"/>
        <v>-0.41494252494080802</v>
      </c>
      <c r="P321">
        <f t="shared" si="54"/>
        <v>1.9544040652600765</v>
      </c>
      <c r="Q321">
        <f t="shared" si="55"/>
        <v>5.8202871464195844</v>
      </c>
    </row>
    <row r="322" spans="1:17" x14ac:dyDescent="0.2">
      <c r="A322">
        <v>1943.2559031542135</v>
      </c>
      <c r="B322" s="1">
        <f>APF_B!N322-APF_A!N322</f>
        <v>-24.061232697560513</v>
      </c>
      <c r="C322">
        <f t="shared" si="45"/>
        <v>-6.6836757493223653E-2</v>
      </c>
      <c r="D322">
        <f t="shared" si="46"/>
        <v>-6.6836757493223653E-2</v>
      </c>
      <c r="E322">
        <f t="shared" si="47"/>
        <v>-24.061232697560516</v>
      </c>
      <c r="F322">
        <f t="shared" si="48"/>
        <v>-24.061232697560516</v>
      </c>
      <c r="H322">
        <f t="shared" si="49"/>
        <v>-0.41994773266094793</v>
      </c>
      <c r="J322">
        <f t="shared" si="50"/>
        <v>0.91311025161892834</v>
      </c>
      <c r="K322">
        <f t="shared" si="51"/>
        <v>-0.40771272777338868</v>
      </c>
      <c r="M322">
        <f t="shared" si="52"/>
        <v>1.9131102516189284</v>
      </c>
      <c r="N322">
        <f t="shared" si="53"/>
        <v>-0.40771272777338868</v>
      </c>
      <c r="P322">
        <f t="shared" si="54"/>
        <v>1.956072724424595</v>
      </c>
      <c r="Q322">
        <f t="shared" si="55"/>
        <v>5.8276999459352297</v>
      </c>
    </row>
    <row r="323" spans="1:17" x14ac:dyDescent="0.2">
      <c r="A323">
        <v>1971.4238018012334</v>
      </c>
      <c r="B323" s="1">
        <f>APF_B!N323-APF_A!N323</f>
        <v>-23.617617912332094</v>
      </c>
      <c r="C323">
        <f t="shared" si="45"/>
        <v>-6.5604494200922486E-2</v>
      </c>
      <c r="D323">
        <f t="shared" si="46"/>
        <v>-6.5604494200922486E-2</v>
      </c>
      <c r="E323">
        <f t="shared" si="47"/>
        <v>-23.617617912332094</v>
      </c>
      <c r="F323">
        <f t="shared" si="48"/>
        <v>-23.617617912332094</v>
      </c>
      <c r="H323">
        <f t="shared" si="49"/>
        <v>-0.41220519404818451</v>
      </c>
      <c r="J323">
        <f t="shared" si="50"/>
        <v>0.91623958268769168</v>
      </c>
      <c r="K323">
        <f t="shared" si="51"/>
        <v>-0.40063078653079653</v>
      </c>
      <c r="M323">
        <f t="shared" si="52"/>
        <v>1.9162395826876917</v>
      </c>
      <c r="N323">
        <f t="shared" si="53"/>
        <v>-0.40063078653079653</v>
      </c>
      <c r="P323">
        <f t="shared" si="54"/>
        <v>1.9576718737764467</v>
      </c>
      <c r="Q323">
        <f t="shared" si="55"/>
        <v>5.8347980256435195</v>
      </c>
    </row>
    <row r="324" spans="1:17" x14ac:dyDescent="0.2">
      <c r="A324">
        <v>2000</v>
      </c>
      <c r="B324" s="1">
        <f>APF_B!N324-APF_A!N324</f>
        <v>-23.184504975922039</v>
      </c>
      <c r="C324">
        <f t="shared" si="45"/>
        <v>-6.4401402710894548E-2</v>
      </c>
      <c r="D324">
        <f t="shared" si="46"/>
        <v>-6.4401402710894548E-2</v>
      </c>
      <c r="E324">
        <f t="shared" si="47"/>
        <v>-23.184504975922039</v>
      </c>
      <c r="F324">
        <f t="shared" si="48"/>
        <v>-23.184504975922039</v>
      </c>
      <c r="H324">
        <f t="shared" si="49"/>
        <v>-0.40464594727484821</v>
      </c>
      <c r="J324">
        <f t="shared" si="50"/>
        <v>0.91924184297245692</v>
      </c>
      <c r="K324">
        <f t="shared" si="51"/>
        <v>-0.39369332497338688</v>
      </c>
      <c r="M324">
        <f t="shared" si="52"/>
        <v>1.9192418429724569</v>
      </c>
      <c r="N324">
        <f t="shared" si="53"/>
        <v>-0.39369332497338688</v>
      </c>
      <c r="P324">
        <f t="shared" si="54"/>
        <v>1.9592048606373234</v>
      </c>
      <c r="Q324">
        <f t="shared" si="55"/>
        <v>5.8415969913873544</v>
      </c>
    </row>
    <row r="325" spans="1:17" x14ac:dyDescent="0.2">
      <c r="A325">
        <v>2028.9904161374729</v>
      </c>
      <c r="B325" s="1">
        <f>APF_B!N325-APF_A!N325</f>
        <v>-22.761559292576635</v>
      </c>
      <c r="C325">
        <f t="shared" ref="C325:C388" si="56">B325/360</f>
        <v>-6.3226553590490647E-2</v>
      </c>
      <c r="D325">
        <f t="shared" ref="D325:D388" si="57">C325-ROUNDDOWN(C325,0)</f>
        <v>-6.3226553590490647E-2</v>
      </c>
      <c r="E325">
        <f t="shared" ref="E325:E388" si="58">D325*360</f>
        <v>-22.761559292576631</v>
      </c>
      <c r="F325">
        <f t="shared" ref="F325:F388" si="59">IF(E325&lt;-180,E325+360,IF(E325&gt;180,E325-360,E325))</f>
        <v>-22.761559292576631</v>
      </c>
      <c r="H325">
        <f t="shared" ref="H325:H388" si="60">RADIANS(B325)</f>
        <v>-0.39726415254337361</v>
      </c>
      <c r="J325">
        <f t="shared" ref="J325:J388" si="61">$V$16*COS(H325)</f>
        <v>0.92212293485045882</v>
      </c>
      <c r="K325">
        <f t="shared" ref="K325:K388" si="62">$V$16*SIN(H325)</f>
        <v>-0.38689700570407171</v>
      </c>
      <c r="M325">
        <f t="shared" ref="M325:M388" si="63">$V$14+J325</f>
        <v>1.9221229348504587</v>
      </c>
      <c r="N325">
        <f t="shared" ref="N325:N388" si="64">K325</f>
        <v>-0.38689700570407171</v>
      </c>
      <c r="P325">
        <f t="shared" ref="P325:P388" si="65">SQRT(M325^2+N325^2)</f>
        <v>1.9606748505810232</v>
      </c>
      <c r="Q325">
        <f t="shared" ref="Q325:Q388" si="66">IFERROR(20*LOG(P325),-320)</f>
        <v>5.8481115642616386</v>
      </c>
    </row>
    <row r="326" spans="1:17" x14ac:dyDescent="0.2">
      <c r="A326">
        <v>2058.4010543888589</v>
      </c>
      <c r="B326" s="1">
        <f>APF_B!N326-APF_A!N326</f>
        <v>-22.348458899284481</v>
      </c>
      <c r="C326">
        <f t="shared" si="56"/>
        <v>-6.2079052498012446E-2</v>
      </c>
      <c r="D326">
        <f t="shared" si="57"/>
        <v>-6.2079052498012446E-2</v>
      </c>
      <c r="E326">
        <f t="shared" si="58"/>
        <v>-22.348458899284481</v>
      </c>
      <c r="F326">
        <f t="shared" si="59"/>
        <v>-22.348458899284481</v>
      </c>
      <c r="H326">
        <f t="shared" si="60"/>
        <v>-0.39005419053914198</v>
      </c>
      <c r="J326">
        <f t="shared" si="61"/>
        <v>0.92488845588408142</v>
      </c>
      <c r="K326">
        <f t="shared" si="62"/>
        <v>-0.38023853588551443</v>
      </c>
      <c r="M326">
        <f t="shared" si="63"/>
        <v>1.9248884558840813</v>
      </c>
      <c r="N326">
        <f t="shared" si="64"/>
        <v>-0.38023853588551443</v>
      </c>
      <c r="P326">
        <f t="shared" si="65"/>
        <v>1.9620848380659188</v>
      </c>
      <c r="Q326">
        <f t="shared" si="66"/>
        <v>5.8543556358766899</v>
      </c>
    </row>
    <row r="327" spans="1:17" x14ac:dyDescent="0.2">
      <c r="A327">
        <v>2088.2380059611291</v>
      </c>
      <c r="B327" s="1">
        <f>APF_B!N327-APF_A!N327</f>
        <v>-21.944893981442988</v>
      </c>
      <c r="C327">
        <f t="shared" si="56"/>
        <v>-6.0958038837341633E-2</v>
      </c>
      <c r="D327">
        <f t="shared" si="57"/>
        <v>-6.0958038837341633E-2</v>
      </c>
      <c r="E327">
        <f t="shared" si="58"/>
        <v>-21.944893981442988</v>
      </c>
      <c r="F327">
        <f t="shared" si="59"/>
        <v>-21.944893981442988</v>
      </c>
      <c r="H327">
        <f t="shared" si="60"/>
        <v>-0.38301065397726752</v>
      </c>
      <c r="J327">
        <f t="shared" si="61"/>
        <v>0.92754371535470781</v>
      </c>
      <c r="K327">
        <f t="shared" si="62"/>
        <v>-0.37371467205073022</v>
      </c>
      <c r="M327">
        <f t="shared" si="63"/>
        <v>1.9275437153547079</v>
      </c>
      <c r="N327">
        <f t="shared" si="64"/>
        <v>-0.37371467205073022</v>
      </c>
      <c r="P327">
        <f t="shared" si="65"/>
        <v>1.9634376564356242</v>
      </c>
      <c r="Q327">
        <f t="shared" si="66"/>
        <v>5.8603423199633262</v>
      </c>
    </row>
    <row r="328" spans="1:17" x14ac:dyDescent="0.2">
      <c r="A328">
        <v>2118.5074503545779</v>
      </c>
      <c r="B328" s="1">
        <f>APF_B!N328-APF_A!N328</f>
        <v>-21.550566402404115</v>
      </c>
      <c r="C328">
        <f t="shared" si="56"/>
        <v>-5.9862684451122541E-2</v>
      </c>
      <c r="D328">
        <f t="shared" si="57"/>
        <v>-5.9862684451122541E-2</v>
      </c>
      <c r="E328">
        <f t="shared" si="58"/>
        <v>-21.550566402404115</v>
      </c>
      <c r="F328">
        <f t="shared" si="59"/>
        <v>-21.550566402404115</v>
      </c>
      <c r="H328">
        <f t="shared" si="60"/>
        <v>-0.37612833939162105</v>
      </c>
      <c r="J328">
        <f t="shared" si="61"/>
        <v>0.93009374993964689</v>
      </c>
      <c r="K328">
        <f t="shared" si="62"/>
        <v>-0.36732222410739818</v>
      </c>
      <c r="M328">
        <f t="shared" si="63"/>
        <v>1.9300937499396469</v>
      </c>
      <c r="N328">
        <f t="shared" si="64"/>
        <v>-0.36732222410739818</v>
      </c>
      <c r="P328">
        <f t="shared" si="65"/>
        <v>1.96473598732229</v>
      </c>
      <c r="Q328">
        <f t="shared" si="66"/>
        <v>5.8660840005653725</v>
      </c>
    </row>
    <row r="329" spans="1:17" x14ac:dyDescent="0.2">
      <c r="A329">
        <v>2149.2156566426356</v>
      </c>
      <c r="B329" s="1">
        <f>APF_B!N329-APF_A!N329</f>
        <v>-21.165189247249486</v>
      </c>
      <c r="C329">
        <f t="shared" si="56"/>
        <v>-5.8792192353470794E-2</v>
      </c>
      <c r="D329">
        <f t="shared" si="57"/>
        <v>-5.8792192353470794E-2</v>
      </c>
      <c r="E329">
        <f t="shared" si="58"/>
        <v>-21.165189247249486</v>
      </c>
      <c r="F329">
        <f t="shared" si="59"/>
        <v>-21.165189247249486</v>
      </c>
      <c r="H329">
        <f t="shared" si="60"/>
        <v>-0.36940223917220372</v>
      </c>
      <c r="J329">
        <f t="shared" si="61"/>
        <v>0.93254333856444716</v>
      </c>
      <c r="K329">
        <f t="shared" si="62"/>
        <v>-0.36105805862641399</v>
      </c>
      <c r="M329">
        <f t="shared" si="63"/>
        <v>1.932543338564447</v>
      </c>
      <c r="N329">
        <f t="shared" si="64"/>
        <v>-0.36105805862641399</v>
      </c>
      <c r="P329">
        <f t="shared" si="65"/>
        <v>1.965982369485773</v>
      </c>
      <c r="Q329">
        <f t="shared" si="66"/>
        <v>5.87159237704976</v>
      </c>
    </row>
    <row r="330" spans="1:17" x14ac:dyDescent="0.2">
      <c r="A330">
        <v>2180.3689847702576</v>
      </c>
      <c r="B330" s="1">
        <f>APF_B!N330-APF_A!N330</f>
        <v>-20.788486381005839</v>
      </c>
      <c r="C330">
        <f t="shared" si="56"/>
        <v>-5.7745795502793996E-2</v>
      </c>
      <c r="D330">
        <f t="shared" si="57"/>
        <v>-5.7745795502793996E-2</v>
      </c>
      <c r="E330">
        <f t="shared" si="58"/>
        <v>-20.788486381005839</v>
      </c>
      <c r="F330">
        <f t="shared" si="59"/>
        <v>-20.788486381005839</v>
      </c>
      <c r="H330">
        <f t="shared" si="60"/>
        <v>-0.3628275338545523</v>
      </c>
      <c r="J330">
        <f t="shared" si="61"/>
        <v>0.93489701646392787</v>
      </c>
      <c r="K330">
        <f t="shared" si="62"/>
        <v>-0.35491910149616662</v>
      </c>
      <c r="M330">
        <f t="shared" si="63"/>
        <v>1.9348970164639279</v>
      </c>
      <c r="N330">
        <f t="shared" si="64"/>
        <v>-0.35491910149616662</v>
      </c>
      <c r="P330">
        <f t="shared" si="65"/>
        <v>1.9671792071206566</v>
      </c>
      <c r="Q330">
        <f t="shared" si="66"/>
        <v>5.8768785061495521</v>
      </c>
    </row>
    <row r="331" spans="1:17" x14ac:dyDescent="0.2">
      <c r="A331">
        <v>2211.9738868711211</v>
      </c>
      <c r="B331" s="1">
        <f>APF_B!N331-APF_A!N331</f>
        <v>-20.42019202140051</v>
      </c>
      <c r="C331">
        <f t="shared" si="56"/>
        <v>-5.6722755615001418E-2</v>
      </c>
      <c r="D331">
        <f t="shared" si="57"/>
        <v>-5.6722755615001418E-2</v>
      </c>
      <c r="E331">
        <f t="shared" si="58"/>
        <v>-20.42019202140051</v>
      </c>
      <c r="F331">
        <f t="shared" si="59"/>
        <v>-20.42019202140051</v>
      </c>
      <c r="H331">
        <f t="shared" si="60"/>
        <v>-0.35639958466291527</v>
      </c>
      <c r="J331">
        <f t="shared" si="61"/>
        <v>0.93715908848573648</v>
      </c>
      <c r="K331">
        <f t="shared" si="62"/>
        <v>-0.34890234001591847</v>
      </c>
      <c r="M331">
        <f t="shared" si="63"/>
        <v>1.9371590884857364</v>
      </c>
      <c r="N331">
        <f t="shared" si="64"/>
        <v>-0.34890234001591847</v>
      </c>
      <c r="P331">
        <f t="shared" si="65"/>
        <v>1.9683287776617688</v>
      </c>
      <c r="Q331">
        <f t="shared" si="66"/>
        <v>5.8819528412411684</v>
      </c>
    </row>
    <row r="332" spans="1:17" x14ac:dyDescent="0.2">
      <c r="A332">
        <v>2244.0369086039268</v>
      </c>
      <c r="B332" s="1">
        <f>APF_B!N332-APF_A!N332</f>
        <v>-20.060050326160194</v>
      </c>
      <c r="C332">
        <f t="shared" si="56"/>
        <v>-5.572236201711165E-2</v>
      </c>
      <c r="D332">
        <f t="shared" si="57"/>
        <v>-5.572236201711165E-2</v>
      </c>
      <c r="E332">
        <f t="shared" si="58"/>
        <v>-20.060050326160194</v>
      </c>
      <c r="F332">
        <f t="shared" si="59"/>
        <v>-20.060050326160194</v>
      </c>
      <c r="H332">
        <f t="shared" si="60"/>
        <v>-0.35011392630725779</v>
      </c>
      <c r="J332">
        <f t="shared" si="61"/>
        <v>0.93933364167033839</v>
      </c>
      <c r="K332">
        <f t="shared" si="62"/>
        <v>-0.34300482449426306</v>
      </c>
      <c r="M332">
        <f t="shared" si="63"/>
        <v>1.9393336416703384</v>
      </c>
      <c r="N332">
        <f t="shared" si="64"/>
        <v>-0.34300482449426306</v>
      </c>
      <c r="P332">
        <f t="shared" si="65"/>
        <v>1.9694332391174565</v>
      </c>
      <c r="Q332">
        <f t="shared" si="66"/>
        <v>5.8868252690437037</v>
      </c>
    </row>
    <row r="333" spans="1:17" x14ac:dyDescent="0.2">
      <c r="A333">
        <v>2276.5646905080639</v>
      </c>
      <c r="B333" s="1">
        <f>APF_B!N333-APF_A!N333</f>
        <v>-19.707814994771013</v>
      </c>
      <c r="C333">
        <f t="shared" si="56"/>
        <v>-5.4743930541030592E-2</v>
      </c>
      <c r="D333">
        <f t="shared" si="57"/>
        <v>-5.4743930541030592E-2</v>
      </c>
      <c r="E333">
        <f t="shared" si="58"/>
        <v>-19.707814994771013</v>
      </c>
      <c r="F333">
        <f t="shared" si="59"/>
        <v>-19.707814994771013</v>
      </c>
      <c r="H333">
        <f t="shared" si="60"/>
        <v>-0.34396626003266323</v>
      </c>
      <c r="J333">
        <f t="shared" si="61"/>
        <v>0.94142455714114859</v>
      </c>
      <c r="K333">
        <f t="shared" si="62"/>
        <v>-0.33722366941184945</v>
      </c>
      <c r="M333">
        <f t="shared" si="63"/>
        <v>1.9414245571411486</v>
      </c>
      <c r="N333">
        <f t="shared" si="64"/>
        <v>-0.33722366941184945</v>
      </c>
      <c r="P333">
        <f t="shared" si="65"/>
        <v>1.9704946369585219</v>
      </c>
      <c r="Q333">
        <f t="shared" si="66"/>
        <v>5.8915051439158193</v>
      </c>
    </row>
    <row r="334" spans="1:17" x14ac:dyDescent="0.2">
      <c r="A334">
        <v>2309.563969378918</v>
      </c>
      <c r="B334" s="1">
        <f>APF_B!N334-APF_A!N334</f>
        <v>-19.363248884553457</v>
      </c>
      <c r="C334">
        <f t="shared" si="56"/>
        <v>-5.3786802457092935E-2</v>
      </c>
      <c r="D334">
        <f t="shared" si="57"/>
        <v>-5.3786802457092935E-2</v>
      </c>
      <c r="E334">
        <f t="shared" si="58"/>
        <v>-19.363248884553457</v>
      </c>
      <c r="F334">
        <f t="shared" si="59"/>
        <v>-19.363248884553457</v>
      </c>
      <c r="H334">
        <f t="shared" si="60"/>
        <v>-0.33795244691857723</v>
      </c>
      <c r="J334">
        <f t="shared" si="61"/>
        <v>0.9434355213380049</v>
      </c>
      <c r="K334">
        <f t="shared" si="62"/>
        <v>-0.33155605420152845</v>
      </c>
      <c r="M334">
        <f t="shared" si="63"/>
        <v>1.9434355213380048</v>
      </c>
      <c r="N334">
        <f t="shared" si="64"/>
        <v>-0.33155605420152845</v>
      </c>
      <c r="P334">
        <f t="shared" si="65"/>
        <v>1.9715149105893186</v>
      </c>
      <c r="Q334">
        <f t="shared" si="66"/>
        <v>5.8960013199137311</v>
      </c>
    </row>
    <row r="335" spans="1:17" x14ac:dyDescent="0.2">
      <c r="A335">
        <v>2343.0415796631214</v>
      </c>
      <c r="B335" s="1">
        <f>APF_B!N335-APF_A!N335</f>
        <v>-19.026123640848141</v>
      </c>
      <c r="C335">
        <f t="shared" si="56"/>
        <v>-5.2850343446800389E-2</v>
      </c>
      <c r="D335">
        <f t="shared" si="57"/>
        <v>-5.2850343446800389E-2</v>
      </c>
      <c r="E335">
        <f t="shared" si="58"/>
        <v>-19.026123640848141</v>
      </c>
      <c r="F335">
        <f t="shared" si="59"/>
        <v>-19.026123640848141</v>
      </c>
      <c r="H335">
        <f t="shared" si="60"/>
        <v>-0.33206850142433114</v>
      </c>
      <c r="J335">
        <f t="shared" si="61"/>
        <v>0.94537003662651031</v>
      </c>
      <c r="K335">
        <f t="shared" si="62"/>
        <v>-0.32599922369353979</v>
      </c>
      <c r="M335">
        <f t="shared" si="63"/>
        <v>1.9453700366265103</v>
      </c>
      <c r="N335">
        <f t="shared" si="64"/>
        <v>-0.32599922369353979</v>
      </c>
      <c r="P335">
        <f t="shared" si="65"/>
        <v>1.9724958994261612</v>
      </c>
      <c r="Q335">
        <f t="shared" si="66"/>
        <v>5.900322180762827</v>
      </c>
    </row>
    <row r="336" spans="1:17" x14ac:dyDescent="0.2">
      <c r="A336">
        <v>2377.0044548740384</v>
      </c>
      <c r="B336" s="1">
        <f>APF_B!N336-APF_A!N336</f>
        <v>-18.696219341061635</v>
      </c>
      <c r="C336">
        <f t="shared" si="56"/>
        <v>-5.1933942614060098E-2</v>
      </c>
      <c r="D336">
        <f t="shared" si="57"/>
        <v>-5.1933942614060098E-2</v>
      </c>
      <c r="E336">
        <f t="shared" si="58"/>
        <v>-18.696219341061635</v>
      </c>
      <c r="F336">
        <f t="shared" si="59"/>
        <v>-18.696219341061635</v>
      </c>
      <c r="H336">
        <f t="shared" si="60"/>
        <v>-0.32631058517657019</v>
      </c>
      <c r="J336">
        <f t="shared" si="61"/>
        <v>0.9472314313149196</v>
      </c>
      <c r="K336">
        <f t="shared" si="62"/>
        <v>-0.32055048826836741</v>
      </c>
      <c r="M336">
        <f t="shared" si="63"/>
        <v>1.9472314313149197</v>
      </c>
      <c r="N336">
        <f t="shared" si="64"/>
        <v>-0.32055048826836741</v>
      </c>
      <c r="P336">
        <f t="shared" si="65"/>
        <v>1.9734393486068529</v>
      </c>
      <c r="Q336">
        <f t="shared" si="66"/>
        <v>5.9044756678849728</v>
      </c>
    </row>
    <row r="337" spans="1:17" x14ac:dyDescent="0.2">
      <c r="A337">
        <v>2411.4596290277477</v>
      </c>
      <c r="B337" s="1">
        <f>APF_B!N337-APF_A!N337</f>
        <v>-18.373324152283203</v>
      </c>
      <c r="C337">
        <f t="shared" si="56"/>
        <v>-5.1037011534120005E-2</v>
      </c>
      <c r="D337">
        <f t="shared" si="57"/>
        <v>-5.1037011534120005E-2</v>
      </c>
      <c r="E337">
        <f t="shared" si="58"/>
        <v>-18.373324152283203</v>
      </c>
      <c r="F337">
        <f t="shared" si="59"/>
        <v>-18.373324152283203</v>
      </c>
      <c r="H337">
        <f t="shared" si="60"/>
        <v>-0.32067500099353791</v>
      </c>
      <c r="J337">
        <f t="shared" si="61"/>
        <v>0.94902286910929323</v>
      </c>
      <c r="K337">
        <f t="shared" si="62"/>
        <v>-0.31520722375536603</v>
      </c>
      <c r="M337">
        <f t="shared" si="63"/>
        <v>1.9490228691092932</v>
      </c>
      <c r="N337">
        <f t="shared" si="64"/>
        <v>-0.31520722375536603</v>
      </c>
      <c r="P337">
        <f t="shared" si="65"/>
        <v>1.9743469143538546</v>
      </c>
      <c r="Q337">
        <f t="shared" si="66"/>
        <v>5.9084693066138874</v>
      </c>
    </row>
    <row r="338" spans="1:17" x14ac:dyDescent="0.2">
      <c r="A338">
        <v>2446.4142380998642</v>
      </c>
      <c r="B338" s="1">
        <f>APF_B!N338-APF_A!N338</f>
        <v>-18.057234002156633</v>
      </c>
      <c r="C338">
        <f t="shared" si="56"/>
        <v>-5.0158983339323983E-2</v>
      </c>
      <c r="D338">
        <f t="shared" si="57"/>
        <v>-5.0158983339323983E-2</v>
      </c>
      <c r="E338">
        <f t="shared" si="58"/>
        <v>-18.057234002156633</v>
      </c>
      <c r="F338">
        <f t="shared" si="59"/>
        <v>-18.057234002156633</v>
      </c>
      <c r="H338">
        <f t="shared" si="60"/>
        <v>-0.31515818714070609</v>
      </c>
      <c r="J338">
        <f t="shared" si="61"/>
        <v>0.95074735803656008</v>
      </c>
      <c r="K338">
        <f t="shared" si="62"/>
        <v>-0.30996687111125437</v>
      </c>
      <c r="M338">
        <f t="shared" si="63"/>
        <v>1.9507473580365602</v>
      </c>
      <c r="N338">
        <f t="shared" si="64"/>
        <v>-0.30996687111125437</v>
      </c>
      <c r="P338">
        <f t="shared" si="65"/>
        <v>1.9752201690123359</v>
      </c>
      <c r="Q338">
        <f t="shared" si="66"/>
        <v>5.9123102307217668</v>
      </c>
    </row>
    <row r="339" spans="1:17" x14ac:dyDescent="0.2">
      <c r="A339">
        <v>2481.8755215034403</v>
      </c>
      <c r="B339" s="1">
        <f>APF_B!N339-APF_A!N339</f>
        <v>-17.747752262664505</v>
      </c>
      <c r="C339">
        <f t="shared" si="56"/>
        <v>-4.9299311840734737E-2</v>
      </c>
      <c r="D339">
        <f t="shared" si="57"/>
        <v>-4.9299311840734737E-2</v>
      </c>
      <c r="E339">
        <f t="shared" si="58"/>
        <v>-17.747752262664505</v>
      </c>
      <c r="F339">
        <f t="shared" si="59"/>
        <v>-17.747752262664505</v>
      </c>
      <c r="H339">
        <f t="shared" si="60"/>
        <v>-0.30975671181176911</v>
      </c>
      <c r="J339">
        <f t="shared" si="61"/>
        <v>0.95240775886404216</v>
      </c>
      <c r="K339">
        <f t="shared" si="62"/>
        <v>-0.30482693590884063</v>
      </c>
      <c r="M339">
        <f t="shared" si="63"/>
        <v>1.9524077588640423</v>
      </c>
      <c r="N339">
        <f t="shared" si="64"/>
        <v>-0.30482693590884063</v>
      </c>
      <c r="P339">
        <f t="shared" si="65"/>
        <v>1.9760606057831538</v>
      </c>
      <c r="Q339">
        <f t="shared" si="66"/>
        <v>5.9160052053718832</v>
      </c>
    </row>
    <row r="340" spans="1:17" x14ac:dyDescent="0.2">
      <c r="A340">
        <v>2517.8508235883355</v>
      </c>
      <c r="B340" s="1">
        <f>APF_B!N340-APF_A!N340</f>
        <v>-17.444689446467351</v>
      </c>
      <c r="C340">
        <f t="shared" si="56"/>
        <v>-4.8457470684631528E-2</v>
      </c>
      <c r="D340">
        <f t="shared" si="57"/>
        <v>-4.8457470684631528E-2</v>
      </c>
      <c r="E340">
        <f t="shared" si="58"/>
        <v>-17.444689446467351</v>
      </c>
      <c r="F340">
        <f t="shared" si="59"/>
        <v>-17.444689446467351</v>
      </c>
      <c r="H340">
        <f t="shared" si="60"/>
        <v>-0.30446726782876238</v>
      </c>
      <c r="J340">
        <f t="shared" si="61"/>
        <v>0.95400679304281699</v>
      </c>
      <c r="K340">
        <f t="shared" si="62"/>
        <v>-0.29978498766309125</v>
      </c>
      <c r="M340">
        <f t="shared" si="63"/>
        <v>1.9540067930428169</v>
      </c>
      <c r="N340">
        <f t="shared" si="64"/>
        <v>-0.29978498766309125</v>
      </c>
      <c r="P340">
        <f t="shared" si="65"/>
        <v>1.9768696431696333</v>
      </c>
      <c r="Q340">
        <f t="shared" si="66"/>
        <v>5.9195606486039072</v>
      </c>
    </row>
    <row r="341" spans="1:17" x14ac:dyDescent="0.2">
      <c r="A341">
        <v>2554.3475951622891</v>
      </c>
      <c r="B341" s="1">
        <f>APF_B!N341-APF_A!N341</f>
        <v>-17.147862915424753</v>
      </c>
      <c r="C341">
        <f t="shared" si="56"/>
        <v>-4.7632952542846538E-2</v>
      </c>
      <c r="D341">
        <f t="shared" si="57"/>
        <v>-4.7632952542846538E-2</v>
      </c>
      <c r="E341">
        <f t="shared" si="58"/>
        <v>-17.147862915424753</v>
      </c>
      <c r="F341">
        <f t="shared" si="59"/>
        <v>-17.147862915424753</v>
      </c>
      <c r="H341">
        <f t="shared" si="60"/>
        <v>-0.29928666755479588</v>
      </c>
      <c r="J341">
        <f t="shared" si="61"/>
        <v>0.95554705020113628</v>
      </c>
      <c r="K341">
        <f t="shared" si="62"/>
        <v>-0.29483865901863537</v>
      </c>
      <c r="M341">
        <f t="shared" si="63"/>
        <v>1.9555470502011363</v>
      </c>
      <c r="N341">
        <f t="shared" si="64"/>
        <v>-0.29483865901863537</v>
      </c>
      <c r="P341">
        <f t="shared" si="65"/>
        <v>1.9776486291559157</v>
      </c>
      <c r="Q341">
        <f t="shared" si="66"/>
        <v>5.9229826514512922</v>
      </c>
    </row>
    <row r="342" spans="1:17" x14ac:dyDescent="0.2">
      <c r="A342">
        <v>2591.3733950340393</v>
      </c>
      <c r="B342" s="1">
        <f>APF_B!N342-APF_A!N342</f>
        <v>-16.857096600920784</v>
      </c>
      <c r="C342">
        <f t="shared" si="56"/>
        <v>-4.6825268335891068E-2</v>
      </c>
      <c r="D342">
        <f t="shared" si="57"/>
        <v>-4.6825268335891068E-2</v>
      </c>
      <c r="E342">
        <f t="shared" si="58"/>
        <v>-16.857096600920784</v>
      </c>
      <c r="F342">
        <f t="shared" si="59"/>
        <v>-16.857096600920784</v>
      </c>
      <c r="H342">
        <f t="shared" si="60"/>
        <v>-0.29421183801281225</v>
      </c>
      <c r="J342">
        <f t="shared" si="61"/>
        <v>0.95703099521291357</v>
      </c>
      <c r="K342">
        <f t="shared" si="62"/>
        <v>-0.28998564482018785</v>
      </c>
      <c r="M342">
        <f t="shared" si="63"/>
        <v>1.9570309952129135</v>
      </c>
      <c r="N342">
        <f t="shared" si="64"/>
        <v>-0.28998564482018785</v>
      </c>
      <c r="P342">
        <f t="shared" si="65"/>
        <v>1.9783988451335657</v>
      </c>
      <c r="Q342">
        <f t="shared" si="66"/>
        <v>5.9262769967831126</v>
      </c>
    </row>
    <row r="343" spans="1:17" x14ac:dyDescent="0.2">
      <c r="A343">
        <v>2628.9358915788448</v>
      </c>
      <c r="B343" s="1">
        <f>APF_B!N343-APF_A!N343</f>
        <v>-16.572220735606493</v>
      </c>
      <c r="C343">
        <f t="shared" si="56"/>
        <v>-4.603394648779581E-2</v>
      </c>
      <c r="D343">
        <f t="shared" si="57"/>
        <v>-4.603394648779581E-2</v>
      </c>
      <c r="E343">
        <f t="shared" si="58"/>
        <v>-16.572220735606493</v>
      </c>
      <c r="F343">
        <f t="shared" si="59"/>
        <v>-16.572220735606493</v>
      </c>
      <c r="H343">
        <f t="shared" si="60"/>
        <v>-0.28923981620361</v>
      </c>
      <c r="J343">
        <f t="shared" si="61"/>
        <v>0.9584609748651407</v>
      </c>
      <c r="K343">
        <f t="shared" si="62"/>
        <v>-0.28522370108489259</v>
      </c>
      <c r="M343">
        <f t="shared" si="63"/>
        <v>1.9584609748651407</v>
      </c>
      <c r="N343">
        <f t="shared" si="64"/>
        <v>-0.28522370108489259</v>
      </c>
      <c r="P343">
        <f t="shared" si="65"/>
        <v>1.9791215095921426</v>
      </c>
      <c r="Q343">
        <f t="shared" si="66"/>
        <v>5.9294491769564006</v>
      </c>
    </row>
    <row r="344" spans="1:17" x14ac:dyDescent="0.2">
      <c r="A344">
        <v>2667.0428643266487</v>
      </c>
      <c r="B344" s="1">
        <f>APF_B!N344-APF_A!N344</f>
        <v>-16.2930715961744</v>
      </c>
      <c r="C344">
        <f t="shared" si="56"/>
        <v>-4.5258532211595558E-2</v>
      </c>
      <c r="D344">
        <f t="shared" si="57"/>
        <v>-4.5258532211595558E-2</v>
      </c>
      <c r="E344">
        <f t="shared" si="58"/>
        <v>-16.2930715961744</v>
      </c>
      <c r="F344">
        <f t="shared" si="59"/>
        <v>-16.2930715961744</v>
      </c>
      <c r="H344">
        <f t="shared" si="60"/>
        <v>-0.28436774461641123</v>
      </c>
      <c r="J344">
        <f t="shared" si="61"/>
        <v>0.9598392241469107</v>
      </c>
      <c r="K344">
        <f t="shared" si="62"/>
        <v>-0.28055064389349849</v>
      </c>
      <c r="M344">
        <f t="shared" si="63"/>
        <v>1.9598392241469107</v>
      </c>
      <c r="N344">
        <f t="shared" si="64"/>
        <v>-0.28055064389349849</v>
      </c>
      <c r="P344">
        <f t="shared" si="65"/>
        <v>1.9798177815884526</v>
      </c>
      <c r="Q344">
        <f t="shared" si="66"/>
        <v>5.9325044103588676</v>
      </c>
    </row>
    <row r="345" spans="1:17" x14ac:dyDescent="0.2">
      <c r="A345">
        <v>2705.7022055733032</v>
      </c>
      <c r="B345" s="1">
        <f>APF_B!N345-APF_A!N345</f>
        <v>-16.019491256777428</v>
      </c>
      <c r="C345">
        <f t="shared" si="56"/>
        <v>-4.4498586824381743E-2</v>
      </c>
      <c r="D345">
        <f t="shared" si="57"/>
        <v>-4.4498586824381743E-2</v>
      </c>
      <c r="E345">
        <f t="shared" si="58"/>
        <v>-16.019491256777428</v>
      </c>
      <c r="F345">
        <f t="shared" si="59"/>
        <v>-16.019491256777428</v>
      </c>
      <c r="H345">
        <f t="shared" si="60"/>
        <v>-0.27959286692521051</v>
      </c>
      <c r="J345">
        <f t="shared" si="61"/>
        <v>0.96116787218160227</v>
      </c>
      <c r="K345">
        <f t="shared" si="62"/>
        <v>-0.27596434821529225</v>
      </c>
      <c r="M345">
        <f t="shared" si="63"/>
        <v>1.9611678721816022</v>
      </c>
      <c r="N345">
        <f t="shared" si="64"/>
        <v>-0.27596434821529225</v>
      </c>
      <c r="P345">
        <f t="shared" si="65"/>
        <v>1.9804887640083202</v>
      </c>
      <c r="Q345">
        <f t="shared" si="66"/>
        <v>5.9354476569165353</v>
      </c>
    </row>
    <row r="346" spans="1:17" x14ac:dyDescent="0.2">
      <c r="A346">
        <v>2744.9219220151263</v>
      </c>
      <c r="B346" s="1">
        <f>APF_B!N346-APF_A!N346</f>
        <v>-15.751327352709779</v>
      </c>
      <c r="C346">
        <f t="shared" si="56"/>
        <v>-4.3753687090860499E-2</v>
      </c>
      <c r="D346">
        <f t="shared" si="57"/>
        <v>-4.3753687090860499E-2</v>
      </c>
      <c r="E346">
        <f t="shared" si="58"/>
        <v>-15.751327352709779</v>
      </c>
      <c r="F346">
        <f t="shared" si="59"/>
        <v>-15.751327352709779</v>
      </c>
      <c r="H346">
        <f t="shared" si="60"/>
        <v>-0.27491252386422782</v>
      </c>
      <c r="J346">
        <f t="shared" si="61"/>
        <v>0.96244894782265877</v>
      </c>
      <c r="K346">
        <f t="shared" si="62"/>
        <v>-0.27146274668001324</v>
      </c>
      <c r="M346">
        <f t="shared" si="63"/>
        <v>1.9624489478226588</v>
      </c>
      <c r="N346">
        <f t="shared" si="64"/>
        <v>-0.27146274668001324</v>
      </c>
      <c r="P346">
        <f t="shared" si="65"/>
        <v>1.981135506633839</v>
      </c>
      <c r="Q346">
        <f t="shared" si="66"/>
        <v>5.9382836326353949</v>
      </c>
    </row>
    <row r="347" spans="1:17" x14ac:dyDescent="0.2">
      <c r="A347">
        <v>2784.7101364071682</v>
      </c>
      <c r="B347" s="1">
        <f>APF_B!N347-APF_A!N347</f>
        <v>-15.488432853968618</v>
      </c>
      <c r="C347">
        <f t="shared" si="56"/>
        <v>-4.3023424594357269E-2</v>
      </c>
      <c r="D347">
        <f t="shared" si="57"/>
        <v>-4.3023424594357269E-2</v>
      </c>
      <c r="E347">
        <f t="shared" si="58"/>
        <v>-15.488432853968616</v>
      </c>
      <c r="F347">
        <f t="shared" si="59"/>
        <v>-15.488432853968616</v>
      </c>
      <c r="H347">
        <f t="shared" si="60"/>
        <v>-0.2703241492758145</v>
      </c>
      <c r="J347">
        <f t="shared" si="61"/>
        <v>0.96368438493233477</v>
      </c>
      <c r="K347">
        <f t="shared" si="62"/>
        <v>-0.26704382830836526</v>
      </c>
      <c r="M347">
        <f t="shared" si="63"/>
        <v>1.9636843849323347</v>
      </c>
      <c r="N347">
        <f t="shared" si="64"/>
        <v>-0.26704382830836526</v>
      </c>
      <c r="P347">
        <f t="shared" si="65"/>
        <v>1.9817590090282595</v>
      </c>
      <c r="Q347">
        <f t="shared" si="66"/>
        <v>5.941016823241549</v>
      </c>
    </row>
    <row r="348" spans="1:17" x14ac:dyDescent="0.2">
      <c r="A348">
        <v>2825.0750892455085</v>
      </c>
      <c r="B348" s="1">
        <f>APF_B!N348-APF_A!N348</f>
        <v>-15.230665848326055</v>
      </c>
      <c r="C348">
        <f t="shared" si="56"/>
        <v>-4.2307405134239043E-2</v>
      </c>
      <c r="D348">
        <f t="shared" si="57"/>
        <v>-4.2307405134239043E-2</v>
      </c>
      <c r="E348">
        <f t="shared" si="58"/>
        <v>-15.230665848326055</v>
      </c>
      <c r="F348">
        <f t="shared" si="59"/>
        <v>-15.230665848326055</v>
      </c>
      <c r="H348">
        <f t="shared" si="60"/>
        <v>-0.26582526632434494</v>
      </c>
      <c r="J348">
        <f t="shared" si="61"/>
        <v>0.9648760273617224</v>
      </c>
      <c r="K348">
        <f t="shared" si="62"/>
        <v>-0.26270563721142492</v>
      </c>
      <c r="M348">
        <f t="shared" si="63"/>
        <v>1.9648760273617225</v>
      </c>
      <c r="N348">
        <f t="shared" si="64"/>
        <v>-0.26270563721142492</v>
      </c>
      <c r="P348">
        <f t="shared" si="65"/>
        <v>1.9823602232499131</v>
      </c>
      <c r="Q348">
        <f t="shared" si="66"/>
        <v>5.9436514969797338</v>
      </c>
    </row>
    <row r="349" spans="1:17" x14ac:dyDescent="0.2">
      <c r="A349">
        <v>2866.0251404739274</v>
      </c>
      <c r="B349" s="1">
        <f>APF_B!N349-APF_A!N349</f>
        <v>-14.977889333541611</v>
      </c>
      <c r="C349">
        <f t="shared" si="56"/>
        <v>-4.1605248148726695E-2</v>
      </c>
      <c r="D349">
        <f t="shared" si="57"/>
        <v>-4.1605248148726695E-2</v>
      </c>
      <c r="E349">
        <f t="shared" si="58"/>
        <v>-14.97788933354161</v>
      </c>
      <c r="F349">
        <f t="shared" si="59"/>
        <v>-14.97788933354161</v>
      </c>
      <c r="H349">
        <f t="shared" si="60"/>
        <v>-0.26141348386964025</v>
      </c>
      <c r="J349">
        <f t="shared" si="61"/>
        <v>0.96602563364939997</v>
      </c>
      <c r="K349">
        <f t="shared" si="62"/>
        <v>-0.25844627126788894</v>
      </c>
      <c r="M349">
        <f t="shared" si="63"/>
        <v>1.9660256336494</v>
      </c>
      <c r="N349">
        <f t="shared" si="64"/>
        <v>-0.25844627126788894</v>
      </c>
      <c r="P349">
        <f t="shared" si="65"/>
        <v>1.982940056405841</v>
      </c>
      <c r="Q349">
        <f t="shared" si="66"/>
        <v>5.9461917166259557</v>
      </c>
    </row>
    <row r="350" spans="1:17" x14ac:dyDescent="0.2">
      <c r="A350">
        <v>2907.5687712153258</v>
      </c>
      <c r="B350" s="1">
        <f>APF_B!N350-APF_A!N350</f>
        <v>-14.729971018360231</v>
      </c>
      <c r="C350">
        <f t="shared" si="56"/>
        <v>-4.0916586162111752E-2</v>
      </c>
      <c r="D350">
        <f t="shared" si="57"/>
        <v>-4.0916586162111752E-2</v>
      </c>
      <c r="E350">
        <f t="shared" si="58"/>
        <v>-14.729971018360231</v>
      </c>
      <c r="F350">
        <f t="shared" si="59"/>
        <v>-14.729971018360231</v>
      </c>
      <c r="H350">
        <f t="shared" si="60"/>
        <v>-0.25708649299372816</v>
      </c>
      <c r="J350">
        <f t="shared" si="61"/>
        <v>0.96713488145505533</v>
      </c>
      <c r="K350">
        <f t="shared" si="62"/>
        <v>-0.25426388078709916</v>
      </c>
      <c r="M350">
        <f t="shared" si="63"/>
        <v>1.9671348814550553</v>
      </c>
      <c r="N350">
        <f t="shared" si="64"/>
        <v>-0.25426388078709916</v>
      </c>
      <c r="P350">
        <f t="shared" si="65"/>
        <v>1.9834993730551342</v>
      </c>
      <c r="Q350">
        <f t="shared" si="66"/>
        <v>5.9486413507661426</v>
      </c>
    </row>
    <row r="351" spans="1:17" x14ac:dyDescent="0.2">
      <c r="A351">
        <v>2949.7145855282506</v>
      </c>
      <c r="B351" s="1">
        <f>APF_B!N351-APF_A!N351</f>
        <v>-14.486783131944435</v>
      </c>
      <c r="C351">
        <f t="shared" si="56"/>
        <v>-4.0241064255401207E-2</v>
      </c>
      <c r="D351">
        <f t="shared" si="57"/>
        <v>-4.0241064255401207E-2</v>
      </c>
      <c r="E351">
        <f t="shared" si="58"/>
        <v>-14.486783131944435</v>
      </c>
      <c r="F351">
        <f t="shared" si="59"/>
        <v>-14.486783131944435</v>
      </c>
      <c r="H351">
        <f t="shared" si="60"/>
        <v>-0.25284206367480649</v>
      </c>
      <c r="J351">
        <f t="shared" si="61"/>
        <v>0.96820537174354193</v>
      </c>
      <c r="K351">
        <f t="shared" si="62"/>
        <v>-0.25015666716469848</v>
      </c>
      <c r="M351">
        <f t="shared" si="63"/>
        <v>1.9682053717435419</v>
      </c>
      <c r="N351">
        <f t="shared" si="64"/>
        <v>-0.25015666716469848</v>
      </c>
      <c r="P351">
        <f t="shared" si="65"/>
        <v>1.984038997471341</v>
      </c>
      <c r="Q351">
        <f t="shared" si="66"/>
        <v>5.9510040843890346</v>
      </c>
    </row>
    <row r="352" spans="1:17" x14ac:dyDescent="0.2">
      <c r="A352">
        <v>2992.4713121888658</v>
      </c>
      <c r="B352" s="1">
        <f>APF_B!N352-APF_A!N352</f>
        <v>-14.248202241400577</v>
      </c>
      <c r="C352">
        <f t="shared" si="56"/>
        <v>-3.9578339559446049E-2</v>
      </c>
      <c r="D352">
        <f t="shared" si="57"/>
        <v>-3.9578339559446049E-2</v>
      </c>
      <c r="E352">
        <f t="shared" si="58"/>
        <v>-14.248202241400577</v>
      </c>
      <c r="F352">
        <f t="shared" si="59"/>
        <v>-14.248202241400577</v>
      </c>
      <c r="H352">
        <f t="shared" si="60"/>
        <v>-0.24867804160247597</v>
      </c>
      <c r="J352">
        <f t="shared" si="61"/>
        <v>0.96923863273394517</v>
      </c>
      <c r="K352">
        <f t="shared" si="62"/>
        <v>-0.24612288153691156</v>
      </c>
      <c r="M352">
        <f t="shared" si="63"/>
        <v>1.9692386327339451</v>
      </c>
      <c r="N352">
        <f t="shared" si="64"/>
        <v>-0.24612288153691156</v>
      </c>
      <c r="P352">
        <f t="shared" si="65"/>
        <v>1.9845597157727177</v>
      </c>
      <c r="Q352">
        <f t="shared" si="66"/>
        <v>5.9532834288383185</v>
      </c>
    </row>
    <row r="353" spans="1:17" x14ac:dyDescent="0.2">
      <c r="A353">
        <v>3035.8478064987694</v>
      </c>
      <c r="B353" s="1">
        <f>APF_B!N353-APF_A!N353</f>
        <v>-14.014109077069691</v>
      </c>
      <c r="C353">
        <f t="shared" si="56"/>
        <v>-3.8928080769638031E-2</v>
      </c>
      <c r="D353">
        <f t="shared" si="57"/>
        <v>-3.8928080769638031E-2</v>
      </c>
      <c r="E353">
        <f t="shared" si="58"/>
        <v>-14.014109077069691</v>
      </c>
      <c r="F353">
        <f t="shared" si="59"/>
        <v>-14.014109077069691</v>
      </c>
      <c r="H353">
        <f t="shared" si="60"/>
        <v>-0.24459234512848987</v>
      </c>
      <c r="J353">
        <f t="shared" si="61"/>
        <v>0.97023612362739331</v>
      </c>
      <c r="K353">
        <f t="shared" si="62"/>
        <v>-0.24216082343865958</v>
      </c>
      <c r="M353">
        <f t="shared" si="63"/>
        <v>1.9702361236273933</v>
      </c>
      <c r="N353">
        <f t="shared" si="64"/>
        <v>-0.24216082343865958</v>
      </c>
      <c r="P353">
        <f t="shared" si="65"/>
        <v>1.9850622779285256</v>
      </c>
      <c r="Q353">
        <f t="shared" si="66"/>
        <v>5.9554827311657768</v>
      </c>
    </row>
    <row r="354" spans="1:17" x14ac:dyDescent="0.2">
      <c r="A354">
        <v>3079.8530521189855</v>
      </c>
      <c r="B354" s="1">
        <f>APF_B!N354-APF_A!N354</f>
        <v>-13.784388365262316</v>
      </c>
      <c r="C354">
        <f t="shared" si="56"/>
        <v>-3.8289967681284211E-2</v>
      </c>
      <c r="D354">
        <f t="shared" si="57"/>
        <v>-3.8289967681284211E-2</v>
      </c>
      <c r="E354">
        <f t="shared" si="58"/>
        <v>-13.784388365262316</v>
      </c>
      <c r="F354">
        <f t="shared" si="59"/>
        <v>-13.784388365262316</v>
      </c>
      <c r="H354">
        <f t="shared" si="60"/>
        <v>-0.24058296234742618</v>
      </c>
      <c r="J354">
        <f t="shared" si="61"/>
        <v>0.97119923812656683</v>
      </c>
      <c r="K354">
        <f t="shared" si="62"/>
        <v>-0.23826883946999033</v>
      </c>
      <c r="M354">
        <f t="shared" si="63"/>
        <v>1.9711992381265668</v>
      </c>
      <c r="N354">
        <f t="shared" si="64"/>
        <v>-0.23826883946999033</v>
      </c>
      <c r="P354">
        <f t="shared" si="65"/>
        <v>1.9855473996490574</v>
      </c>
      <c r="Q354">
        <f t="shared" si="66"/>
        <v>5.9576051829244214</v>
      </c>
    </row>
    <row r="355" spans="1:17" x14ac:dyDescent="0.2">
      <c r="A355">
        <v>3124.4961629305817</v>
      </c>
      <c r="B355" s="1">
        <f>APF_B!N355-APF_A!N355</f>
        <v>-13.558928668126839</v>
      </c>
      <c r="C355">
        <f t="shared" si="56"/>
        <v>-3.7663690744796773E-2</v>
      </c>
      <c r="D355">
        <f t="shared" si="57"/>
        <v>-3.7663690744796773E-2</v>
      </c>
      <c r="E355">
        <f t="shared" si="58"/>
        <v>-13.558928668126837</v>
      </c>
      <c r="F355">
        <f t="shared" si="59"/>
        <v>-13.558928668126837</v>
      </c>
      <c r="H355">
        <f t="shared" si="60"/>
        <v>-0.23664794830186286</v>
      </c>
      <c r="J355">
        <f t="shared" si="61"/>
        <v>0.97212930775910378</v>
      </c>
      <c r="K355">
        <f t="shared" si="62"/>
        <v>-0.23444532197466794</v>
      </c>
      <c r="M355">
        <f t="shared" si="63"/>
        <v>1.9721293077591038</v>
      </c>
      <c r="N355">
        <f t="shared" si="64"/>
        <v>-0.23444532197466794</v>
      </c>
      <c r="P355">
        <f t="shared" si="65"/>
        <v>1.9860157641665908</v>
      </c>
      <c r="Q355">
        <f t="shared" si="66"/>
        <v>5.9596538284379079</v>
      </c>
    </row>
    <row r="356" spans="1:17" x14ac:dyDescent="0.2">
      <c r="A356">
        <v>3169.7863849222308</v>
      </c>
      <c r="B356" s="1">
        <f>APF_B!N356-APF_A!N356</f>
        <v>-13.337622230352679</v>
      </c>
      <c r="C356">
        <f t="shared" si="56"/>
        <v>-3.7048950639868551E-2</v>
      </c>
      <c r="D356">
        <f t="shared" si="57"/>
        <v>-3.7048950639868551E-2</v>
      </c>
      <c r="E356">
        <f t="shared" si="58"/>
        <v>-13.337622230352679</v>
      </c>
      <c r="F356">
        <f t="shared" si="59"/>
        <v>-13.337622230352679</v>
      </c>
      <c r="H356">
        <f t="shared" si="60"/>
        <v>-0.23278542230684382</v>
      </c>
      <c r="J356">
        <f t="shared" si="61"/>
        <v>0.97302760501637942</v>
      </c>
      <c r="K356">
        <f t="shared" si="62"/>
        <v>-0.23068870773422948</v>
      </c>
      <c r="M356">
        <f t="shared" si="63"/>
        <v>1.9730276050163793</v>
      </c>
      <c r="N356">
        <f t="shared" si="64"/>
        <v>-0.23068870773422948</v>
      </c>
      <c r="P356">
        <f t="shared" si="65"/>
        <v>1.9864680239139914</v>
      </c>
      <c r="Q356">
        <f t="shared" si="66"/>
        <v>5.9616315725799582</v>
      </c>
    </row>
    <row r="357" spans="1:17" x14ac:dyDescent="0.2">
      <c r="A357">
        <v>3215.7330981051223</v>
      </c>
      <c r="B357" s="1">
        <f>APF_B!N357-APF_A!N357</f>
        <v>-13.120364832418261</v>
      </c>
      <c r="C357">
        <f t="shared" si="56"/>
        <v>-3.6445457867828504E-2</v>
      </c>
      <c r="D357">
        <f t="shared" si="57"/>
        <v>-3.6445457867828504E-2</v>
      </c>
      <c r="E357">
        <f t="shared" si="58"/>
        <v>-13.120364832418261</v>
      </c>
      <c r="F357">
        <f t="shared" si="59"/>
        <v>-13.120364832418261</v>
      </c>
      <c r="H357">
        <f t="shared" si="60"/>
        <v>-0.22899356538857271</v>
      </c>
      <c r="J357">
        <f t="shared" si="61"/>
        <v>0.97389534631847596</v>
      </c>
      <c r="K357">
        <f t="shared" si="62"/>
        <v>-0.22699747668028344</v>
      </c>
      <c r="M357">
        <f t="shared" si="63"/>
        <v>1.9738953463184759</v>
      </c>
      <c r="N357">
        <f t="shared" si="64"/>
        <v>-0.22699747668028344</v>
      </c>
      <c r="P357">
        <f t="shared" si="65"/>
        <v>1.9869048021072755</v>
      </c>
      <c r="Q357">
        <f t="shared" si="66"/>
        <v>5.963541188095328</v>
      </c>
    </row>
    <row r="358" spans="1:17" x14ac:dyDescent="0.2">
      <c r="A358">
        <v>3262.3458184556775</v>
      </c>
      <c r="B358" s="1">
        <f>APF_B!N358-APF_A!N358</f>
        <v>-12.907055650105974</v>
      </c>
      <c r="C358">
        <f t="shared" si="56"/>
        <v>-3.5852932361405486E-2</v>
      </c>
      <c r="D358">
        <f t="shared" si="57"/>
        <v>-3.5852932361405486E-2</v>
      </c>
      <c r="E358">
        <f t="shared" si="58"/>
        <v>-12.907055650105974</v>
      </c>
      <c r="F358">
        <f t="shared" si="59"/>
        <v>-12.907055650105974</v>
      </c>
      <c r="H358">
        <f t="shared" si="60"/>
        <v>-0.22527061783248645</v>
      </c>
      <c r="J358">
        <f t="shared" si="61"/>
        <v>0.97473369481550509</v>
      </c>
      <c r="K358">
        <f t="shared" si="62"/>
        <v>-0.22337015062741433</v>
      </c>
      <c r="M358">
        <f t="shared" si="63"/>
        <v>1.9747336948155052</v>
      </c>
      <c r="N358">
        <f t="shared" si="64"/>
        <v>-0.22337015062741433</v>
      </c>
      <c r="P358">
        <f t="shared" si="65"/>
        <v>1.9873266942380183</v>
      </c>
      <c r="Q358">
        <f t="shared" si="66"/>
        <v>5.9653853224915938</v>
      </c>
    </row>
    <row r="359" spans="1:17" x14ac:dyDescent="0.2">
      <c r="A359">
        <v>3309.6341998863631</v>
      </c>
      <c r="B359" s="1">
        <f>APF_B!N359-APF_A!N359</f>
        <v>-12.697597120015075</v>
      </c>
      <c r="C359">
        <f t="shared" si="56"/>
        <v>-3.5271103111152988E-2</v>
      </c>
      <c r="D359">
        <f t="shared" si="57"/>
        <v>-3.5271103111152988E-2</v>
      </c>
      <c r="E359">
        <f t="shared" si="58"/>
        <v>-12.697597120015075</v>
      </c>
      <c r="F359">
        <f t="shared" si="59"/>
        <v>-12.697597120015075</v>
      </c>
      <c r="H359">
        <f t="shared" si="60"/>
        <v>-0.22161487683601264</v>
      </c>
      <c r="J359">
        <f t="shared" si="61"/>
        <v>0.97554376303485524</v>
      </c>
      <c r="K359">
        <f t="shared" si="62"/>
        <v>-0.21980529202863672</v>
      </c>
      <c r="M359">
        <f t="shared" si="63"/>
        <v>1.9755437630348553</v>
      </c>
      <c r="N359">
        <f t="shared" si="64"/>
        <v>-0.21980529202863672</v>
      </c>
      <c r="P359">
        <f t="shared" si="65"/>
        <v>1.9877342694811375</v>
      </c>
      <c r="Q359">
        <f t="shared" si="66"/>
        <v>5.9671665045291311</v>
      </c>
    </row>
    <row r="360" spans="1:17" x14ac:dyDescent="0.2">
      <c r="A360">
        <v>3357.6080362451239</v>
      </c>
      <c r="B360" s="1">
        <f>APF_B!N360-APF_A!N360</f>
        <v>-12.491894810813903</v>
      </c>
      <c r="C360">
        <f t="shared" si="56"/>
        <v>-3.46997078078164E-2</v>
      </c>
      <c r="D360">
        <f t="shared" si="57"/>
        <v>-3.46997078078164E-2</v>
      </c>
      <c r="E360">
        <f t="shared" si="58"/>
        <v>-12.491894810813903</v>
      </c>
      <c r="F360">
        <f t="shared" si="59"/>
        <v>-12.491894810813903</v>
      </c>
      <c r="H360">
        <f t="shared" si="60"/>
        <v>-0.21802469426149676</v>
      </c>
      <c r="J360">
        <f t="shared" si="61"/>
        <v>0.97632661538336096</v>
      </c>
      <c r="K360">
        <f t="shared" si="62"/>
        <v>-0.21630150275499888</v>
      </c>
      <c r="M360">
        <f t="shared" si="63"/>
        <v>1.976326615383361</v>
      </c>
      <c r="N360">
        <f t="shared" si="64"/>
        <v>-0.21630150275499888</v>
      </c>
      <c r="P360">
        <f t="shared" si="65"/>
        <v>1.9881280720232088</v>
      </c>
      <c r="Q360">
        <f t="shared" si="66"/>
        <v>5.9688871503347478</v>
      </c>
    </row>
    <row r="361" spans="1:17" x14ac:dyDescent="0.2">
      <c r="A361">
        <v>3406.2772633437571</v>
      </c>
      <c r="B361" s="1">
        <f>APF_B!N361-APF_A!N361</f>
        <v>-12.289857299983851</v>
      </c>
      <c r="C361">
        <f t="shared" si="56"/>
        <v>-3.4138492499955139E-2</v>
      </c>
      <c r="D361">
        <f t="shared" si="57"/>
        <v>-3.4138492499955139E-2</v>
      </c>
      <c r="E361">
        <f t="shared" si="58"/>
        <v>-12.289857299983851</v>
      </c>
      <c r="F361">
        <f t="shared" si="59"/>
        <v>-12.289857299983851</v>
      </c>
      <c r="H361">
        <f t="shared" si="60"/>
        <v>-0.21449847448497864</v>
      </c>
      <c r="J361">
        <f t="shared" si="61"/>
        <v>0.97708327051285426</v>
      </c>
      <c r="K361">
        <f t="shared" si="62"/>
        <v>-0.21285742290064594</v>
      </c>
      <c r="M361">
        <f t="shared" si="63"/>
        <v>1.9770832705128543</v>
      </c>
      <c r="N361">
        <f t="shared" si="64"/>
        <v>-0.21285742290064594</v>
      </c>
      <c r="P361">
        <f t="shared" si="65"/>
        <v>1.988508622316159</v>
      </c>
      <c r="Q361">
        <f t="shared" si="66"/>
        <v>5.9705495691627455</v>
      </c>
    </row>
    <row r="362" spans="1:17" x14ac:dyDescent="0.2">
      <c r="A362">
        <v>3455.6519610157266</v>
      </c>
      <c r="B362" s="1">
        <f>APF_B!N362-APF_A!N362</f>
        <v>-12.091396055815949</v>
      </c>
      <c r="C362">
        <f t="shared" si="56"/>
        <v>-3.3587211266155416E-2</v>
      </c>
      <c r="D362">
        <f t="shared" si="57"/>
        <v>-3.3587211266155416E-2</v>
      </c>
      <c r="E362">
        <f t="shared" si="58"/>
        <v>-12.091396055815951</v>
      </c>
      <c r="F362">
        <f t="shared" si="59"/>
        <v>-12.091396055815951</v>
      </c>
      <c r="H362">
        <f t="shared" si="60"/>
        <v>-0.21103467233664436</v>
      </c>
      <c r="J362">
        <f t="shared" si="61"/>
        <v>0.9778147035570538</v>
      </c>
      <c r="K362">
        <f t="shared" si="62"/>
        <v>-0.20947172961435848</v>
      </c>
      <c r="M362">
        <f t="shared" si="63"/>
        <v>1.9778147035570539</v>
      </c>
      <c r="N362">
        <f t="shared" si="64"/>
        <v>-0.20947172961435848</v>
      </c>
      <c r="P362">
        <f t="shared" si="65"/>
        <v>1.98887641826085</v>
      </c>
      <c r="Q362">
        <f t="shared" si="66"/>
        <v>5.972155968825553</v>
      </c>
    </row>
    <row r="363" spans="1:17" x14ac:dyDescent="0.2">
      <c r="A363">
        <v>3505.7423552037853</v>
      </c>
      <c r="B363" s="1">
        <f>APF_B!N363-APF_A!N363</f>
        <v>-11.896425324431448</v>
      </c>
      <c r="C363">
        <f t="shared" si="56"/>
        <v>-3.3045625901198465E-2</v>
      </c>
      <c r="D363">
        <f t="shared" si="57"/>
        <v>-3.3045625901198465E-2</v>
      </c>
      <c r="E363">
        <f t="shared" si="58"/>
        <v>-11.896425324431448</v>
      </c>
      <c r="F363">
        <f t="shared" si="59"/>
        <v>-11.896425324431448</v>
      </c>
      <c r="H363">
        <f t="shared" si="60"/>
        <v>-0.20763179112896338</v>
      </c>
      <c r="J363">
        <f t="shared" si="61"/>
        <v>0.97852184824727018</v>
      </c>
      <c r="K363">
        <f t="shared" si="62"/>
        <v>-0.20614313595835862</v>
      </c>
      <c r="M363">
        <f t="shared" si="63"/>
        <v>1.9785218482472702</v>
      </c>
      <c r="N363">
        <f t="shared" si="64"/>
        <v>-0.20614313595835862</v>
      </c>
      <c r="P363">
        <f t="shared" si="65"/>
        <v>1.9892319363248068</v>
      </c>
      <c r="Q363">
        <f t="shared" si="66"/>
        <v>5.9737084608146294</v>
      </c>
    </row>
    <row r="364" spans="1:17" x14ac:dyDescent="0.2">
      <c r="A364">
        <v>3556.5588200778484</v>
      </c>
      <c r="B364" s="1">
        <f>APF_B!N364-APF_A!N364</f>
        <v>-11.704862021606004</v>
      </c>
      <c r="C364">
        <f t="shared" si="56"/>
        <v>-3.2513505615572237E-2</v>
      </c>
      <c r="D364">
        <f t="shared" si="57"/>
        <v>-3.2513505615572237E-2</v>
      </c>
      <c r="E364">
        <f t="shared" si="58"/>
        <v>-11.704862021606006</v>
      </c>
      <c r="F364">
        <f t="shared" si="59"/>
        <v>-11.704862021606006</v>
      </c>
      <c r="H364">
        <f t="shared" si="60"/>
        <v>-0.20428838076866443</v>
      </c>
      <c r="J364">
        <f t="shared" si="61"/>
        <v>0.97920559891395942</v>
      </c>
      <c r="K364">
        <f t="shared" si="62"/>
        <v>-0.20287038979494765</v>
      </c>
      <c r="M364">
        <f t="shared" si="63"/>
        <v>1.9792055989139594</v>
      </c>
      <c r="N364">
        <f t="shared" si="64"/>
        <v>-0.20287038979494765</v>
      </c>
      <c r="P364">
        <f t="shared" si="65"/>
        <v>1.9895756325980469</v>
      </c>
      <c r="Q364">
        <f t="shared" si="66"/>
        <v>5.9752090651309189</v>
      </c>
    </row>
    <row r="365" spans="1:17" x14ac:dyDescent="0.2">
      <c r="A365">
        <v>3608.1118801835746</v>
      </c>
      <c r="B365" s="1">
        <f>APF_B!N365-APF_A!N365</f>
        <v>-11.516625629187615</v>
      </c>
      <c r="C365">
        <f t="shared" si="56"/>
        <v>-3.1990626747743375E-2</v>
      </c>
      <c r="D365">
        <f t="shared" si="57"/>
        <v>-3.1990626747743375E-2</v>
      </c>
      <c r="E365">
        <f t="shared" si="58"/>
        <v>-11.516625629187615</v>
      </c>
      <c r="F365">
        <f t="shared" si="59"/>
        <v>-11.516625629187615</v>
      </c>
      <c r="H365">
        <f t="shared" si="60"/>
        <v>-0.20100303594888747</v>
      </c>
      <c r="J365">
        <f t="shared" si="61"/>
        <v>0.97986681238073059</v>
      </c>
      <c r="K365">
        <f t="shared" si="62"/>
        <v>-0.19965227270137992</v>
      </c>
      <c r="M365">
        <f t="shared" si="63"/>
        <v>1.9798668123807306</v>
      </c>
      <c r="N365">
        <f t="shared" si="64"/>
        <v>-0.19965227270137992</v>
      </c>
      <c r="P365">
        <f t="shared" si="65"/>
        <v>1.9899079437907325</v>
      </c>
      <c r="Q365">
        <f t="shared" si="66"/>
        <v>5.9766597148428531</v>
      </c>
    </row>
    <row r="366" spans="1:17" x14ac:dyDescent="0.2">
      <c r="A366">
        <v>3660.4122126221141</v>
      </c>
      <c r="B366" s="1">
        <f>APF_B!N366-APF_A!N366</f>
        <v>-11.331638095905362</v>
      </c>
      <c r="C366">
        <f t="shared" si="56"/>
        <v>-3.1476772488626008E-2</v>
      </c>
      <c r="D366">
        <f t="shared" si="57"/>
        <v>-3.1476772488626008E-2</v>
      </c>
      <c r="E366">
        <f t="shared" si="58"/>
        <v>-11.331638095905364</v>
      </c>
      <c r="F366">
        <f t="shared" si="59"/>
        <v>-11.331638095905364</v>
      </c>
      <c r="H366">
        <f t="shared" si="60"/>
        <v>-0.19777439441796954</v>
      </c>
      <c r="J366">
        <f t="shared" si="61"/>
        <v>0.98050630975702102</v>
      </c>
      <c r="K366">
        <f t="shared" si="62"/>
        <v>-0.19648759891318496</v>
      </c>
      <c r="M366">
        <f t="shared" si="63"/>
        <v>1.980506309757021</v>
      </c>
      <c r="N366">
        <f t="shared" si="64"/>
        <v>-0.19648759891318496</v>
      </c>
      <c r="P366">
        <f t="shared" si="65"/>
        <v>1.9902292881761241</v>
      </c>
      <c r="Q366">
        <f t="shared" si="66"/>
        <v>5.9780622603887572</v>
      </c>
    </row>
    <row r="367" spans="1:17" x14ac:dyDescent="0.2">
      <c r="A367">
        <v>3713.4706492614114</v>
      </c>
      <c r="B367" s="1">
        <f>APF_B!N367-APF_A!N367</f>
        <v>-11.149823742376441</v>
      </c>
      <c r="C367">
        <f t="shared" si="56"/>
        <v>-3.0971732617712334E-2</v>
      </c>
      <c r="D367">
        <f t="shared" si="57"/>
        <v>-3.0971732617712334E-2</v>
      </c>
      <c r="E367">
        <f t="shared" si="58"/>
        <v>-11.149823742376441</v>
      </c>
      <c r="F367">
        <f t="shared" si="59"/>
        <v>-11.149823742376441</v>
      </c>
      <c r="H367">
        <f t="shared" si="60"/>
        <v>-0.19460113532150489</v>
      </c>
      <c r="J367">
        <f t="shared" si="61"/>
        <v>0.98112487813527582</v>
      </c>
      <c r="K367">
        <f t="shared" si="62"/>
        <v>-0.19337521429604176</v>
      </c>
      <c r="M367">
        <f t="shared" si="63"/>
        <v>1.9811248781352759</v>
      </c>
      <c r="N367">
        <f t="shared" si="64"/>
        <v>-0.19337521429604176</v>
      </c>
      <c r="P367">
        <f t="shared" si="65"/>
        <v>1.9905400664820974</v>
      </c>
      <c r="Q367">
        <f t="shared" si="66"/>
        <v>5.9794184736392992</v>
      </c>
    </row>
    <row r="368" spans="1:17" x14ac:dyDescent="0.2">
      <c r="A368">
        <v>3767.2981789796031</v>
      </c>
      <c r="B368" s="1">
        <f>APF_B!N368-APF_A!N368</f>
        <v>-10.971109170126113</v>
      </c>
      <c r="C368">
        <f t="shared" si="56"/>
        <v>-3.0475303250350312E-2</v>
      </c>
      <c r="D368">
        <f t="shared" si="57"/>
        <v>-3.0475303250350312E-2</v>
      </c>
      <c r="E368">
        <f t="shared" si="58"/>
        <v>-10.971109170126113</v>
      </c>
      <c r="F368">
        <f t="shared" si="59"/>
        <v>-10.971109170126113</v>
      </c>
      <c r="H368">
        <f t="shared" si="60"/>
        <v>-0.19148197761444338</v>
      </c>
      <c r="J368">
        <f t="shared" si="61"/>
        <v>0.98172327219811706</v>
      </c>
      <c r="K368">
        <f t="shared" si="62"/>
        <v>-0.19031399534616925</v>
      </c>
      <c r="M368">
        <f t="shared" si="63"/>
        <v>1.9817232721981171</v>
      </c>
      <c r="N368">
        <f t="shared" si="64"/>
        <v>-0.19031399534616925</v>
      </c>
      <c r="P368">
        <f t="shared" si="65"/>
        <v>1.9908406627342716</v>
      </c>
      <c r="Q368">
        <f t="shared" si="66"/>
        <v>5.9807300517347093</v>
      </c>
    </row>
    <row r="369" spans="1:17" x14ac:dyDescent="0.2">
      <c r="A369">
        <v>3821.9059499408827</v>
      </c>
      <c r="B369" s="1">
        <f>APF_B!N369-APF_A!N369</f>
        <v>-10.795423174441453</v>
      </c>
      <c r="C369">
        <f t="shared" si="56"/>
        <v>-2.9987286595670702E-2</v>
      </c>
      <c r="D369">
        <f t="shared" si="57"/>
        <v>-2.9987286595670702E-2</v>
      </c>
      <c r="E369">
        <f t="shared" si="58"/>
        <v>-10.795423174441453</v>
      </c>
      <c r="F369">
        <f t="shared" si="59"/>
        <v>-10.795423174441453</v>
      </c>
      <c r="H369">
        <f t="shared" si="60"/>
        <v>-0.18841567854010152</v>
      </c>
      <c r="J369">
        <f t="shared" si="61"/>
        <v>0.98230221574066856</v>
      </c>
      <c r="K369">
        <f t="shared" si="62"/>
        <v>-0.18730284821906218</v>
      </c>
      <c r="M369">
        <f t="shared" si="63"/>
        <v>1.9823022157406687</v>
      </c>
      <c r="N369">
        <f t="shared" si="64"/>
        <v>-0.18730284821906218</v>
      </c>
      <c r="P369">
        <f t="shared" si="65"/>
        <v>1.991131445053625</v>
      </c>
      <c r="Q369">
        <f t="shared" si="66"/>
        <v>5.9819986207104456</v>
      </c>
    </row>
    <row r="370" spans="1:17" x14ac:dyDescent="0.2">
      <c r="A370">
        <v>3877.3052719044158</v>
      </c>
      <c r="B370" s="1">
        <f>APF_B!N370-APF_A!N370</f>
        <v>-10.622696660892473</v>
      </c>
      <c r="C370">
        <f t="shared" si="56"/>
        <v>-2.9507490724701314E-2</v>
      </c>
      <c r="D370">
        <f t="shared" si="57"/>
        <v>-2.9507490724701314E-2</v>
      </c>
      <c r="E370">
        <f t="shared" si="58"/>
        <v>-10.622696660892473</v>
      </c>
      <c r="F370">
        <f t="shared" si="59"/>
        <v>-10.622696660892473</v>
      </c>
      <c r="H370">
        <f t="shared" si="60"/>
        <v>-0.18540103217318121</v>
      </c>
      <c r="J370">
        <f t="shared" si="61"/>
        <v>0.9828624031128721</v>
      </c>
      <c r="K370">
        <f t="shared" si="62"/>
        <v>-0.18434070778639766</v>
      </c>
      <c r="M370">
        <f t="shared" si="63"/>
        <v>1.9828624031128721</v>
      </c>
      <c r="N370">
        <f t="shared" si="64"/>
        <v>-0.18434070778639766</v>
      </c>
      <c r="P370">
        <f t="shared" si="65"/>
        <v>1.9914127664112591</v>
      </c>
      <c r="Q370">
        <f t="shared" si="66"/>
        <v>5.9832257389241095</v>
      </c>
    </row>
    <row r="371" spans="1:17" x14ac:dyDescent="0.2">
      <c r="A371">
        <v>3933.5076185666812</v>
      </c>
      <c r="B371" s="1">
        <f>APF_B!N371-APF_A!N371</f>
        <v>-10.45286256535519</v>
      </c>
      <c r="C371">
        <f t="shared" si="56"/>
        <v>-2.9035729348208861E-2</v>
      </c>
      <c r="D371">
        <f t="shared" si="57"/>
        <v>-2.9035729348208861E-2</v>
      </c>
      <c r="E371">
        <f t="shared" si="58"/>
        <v>-10.45286256535519</v>
      </c>
      <c r="F371">
        <f t="shared" si="59"/>
        <v>-10.45286256535519</v>
      </c>
      <c r="H371">
        <f t="shared" si="60"/>
        <v>-0.18243686802390902</v>
      </c>
      <c r="J371">
        <f t="shared" si="61"/>
        <v>0.98340450058636308</v>
      </c>
      <c r="K371">
        <f t="shared" si="62"/>
        <v>-0.18142653672075024</v>
      </c>
      <c r="M371">
        <f t="shared" si="63"/>
        <v>1.9834045005863632</v>
      </c>
      <c r="N371">
        <f t="shared" si="64"/>
        <v>-0.18142653672075024</v>
      </c>
      <c r="P371">
        <f t="shared" si="65"/>
        <v>1.9916849653428441</v>
      </c>
      <c r="Q371">
        <f t="shared" si="66"/>
        <v>5.9844129002956112</v>
      </c>
    </row>
    <row r="372" spans="1:17" x14ac:dyDescent="0.2">
      <c r="A372">
        <v>3990.5246299377604</v>
      </c>
      <c r="B372" s="1">
        <f>APF_B!N372-APF_A!N372</f>
        <v>-10.285855777382551</v>
      </c>
      <c r="C372">
        <f t="shared" si="56"/>
        <v>-2.8571821603840419E-2</v>
      </c>
      <c r="D372">
        <f t="shared" si="57"/>
        <v>-2.8571821603840419E-2</v>
      </c>
      <c r="E372">
        <f t="shared" si="58"/>
        <v>-10.285855777382551</v>
      </c>
      <c r="F372">
        <f t="shared" si="59"/>
        <v>-10.285855777382551</v>
      </c>
      <c r="H372">
        <f t="shared" si="60"/>
        <v>-0.1795220497006064</v>
      </c>
      <c r="J372">
        <f t="shared" si="61"/>
        <v>0.98392914765018569</v>
      </c>
      <c r="K372">
        <f t="shared" si="62"/>
        <v>-0.17855932460775931</v>
      </c>
      <c r="M372">
        <f t="shared" si="63"/>
        <v>1.9839291476501857</v>
      </c>
      <c r="N372">
        <f t="shared" si="64"/>
        <v>-0.17855932460775931</v>
      </c>
      <c r="P372">
        <f t="shared" si="65"/>
        <v>1.9919483666250919</v>
      </c>
      <c r="Q372">
        <f t="shared" si="66"/>
        <v>5.9855615373717708</v>
      </c>
    </row>
    <row r="373" spans="1:17" x14ac:dyDescent="0.2">
      <c r="A373">
        <v>4048.3681147521243</v>
      </c>
      <c r="B373" s="1">
        <f>APF_B!N373-APF_A!N373</f>
        <v>-10.121613066775296</v>
      </c>
      <c r="C373">
        <f t="shared" si="56"/>
        <v>-2.81155918521536E-2</v>
      </c>
      <c r="D373">
        <f t="shared" si="57"/>
        <v>-2.81155918521536E-2</v>
      </c>
      <c r="E373">
        <f t="shared" si="58"/>
        <v>-10.121613066775296</v>
      </c>
      <c r="F373">
        <f t="shared" si="59"/>
        <v>-10.121613066775296</v>
      </c>
      <c r="H373">
        <f t="shared" si="60"/>
        <v>-0.1766554736281096</v>
      </c>
      <c r="J373">
        <f t="shared" si="61"/>
        <v>0.98443695823937338</v>
      </c>
      <c r="K373">
        <f t="shared" si="62"/>
        <v>-0.17573808708532754</v>
      </c>
      <c r="M373">
        <f t="shared" si="63"/>
        <v>1.9844369582393733</v>
      </c>
      <c r="N373">
        <f t="shared" si="64"/>
        <v>-0.17573808708532754</v>
      </c>
      <c r="P373">
        <f t="shared" si="65"/>
        <v>1.9922032819164681</v>
      </c>
      <c r="Q373">
        <f t="shared" si="66"/>
        <v>5.9866730242258326</v>
      </c>
    </row>
    <row r="374" spans="1:17" x14ac:dyDescent="0.2">
      <c r="A374">
        <v>4107.0500529142928</v>
      </c>
      <c r="B374" s="1">
        <f>APF_B!N374-APF_A!N374</f>
        <v>-9.9600730132091826</v>
      </c>
      <c r="C374">
        <f t="shared" si="56"/>
        <v>-2.7666869481136617E-2</v>
      </c>
      <c r="D374">
        <f t="shared" si="57"/>
        <v>-2.7666869481136617E-2</v>
      </c>
      <c r="E374">
        <f t="shared" si="58"/>
        <v>-9.9600730132091826</v>
      </c>
      <c r="F374">
        <f t="shared" si="59"/>
        <v>-9.9600730132091826</v>
      </c>
      <c r="H374">
        <f t="shared" si="60"/>
        <v>-0.1738360678195329</v>
      </c>
      <c r="J374">
        <f t="shared" si="61"/>
        <v>0.98492852190018854</v>
      </c>
      <c r="K374">
        <f t="shared" si="62"/>
        <v>-0.17296186500934219</v>
      </c>
      <c r="M374">
        <f t="shared" si="63"/>
        <v>1.9849285219001884</v>
      </c>
      <c r="N374">
        <f t="shared" si="64"/>
        <v>-0.17296186500934219</v>
      </c>
      <c r="P374">
        <f t="shared" si="65"/>
        <v>1.9924500103642191</v>
      </c>
      <c r="Q374">
        <f t="shared" si="66"/>
        <v>5.987748679201701</v>
      </c>
    </row>
    <row r="375" spans="1:17" x14ac:dyDescent="0.2">
      <c r="A375">
        <v>4166.5825979800029</v>
      </c>
      <c r="B375" s="1">
        <f>APF_B!N375-APF_A!N375</f>
        <v>-9.8011759387842403</v>
      </c>
      <c r="C375">
        <f t="shared" si="56"/>
        <v>-2.7225488718845111E-2</v>
      </c>
      <c r="D375">
        <f t="shared" si="57"/>
        <v>-2.7225488718845111E-2</v>
      </c>
      <c r="E375">
        <f t="shared" si="58"/>
        <v>-9.8011759387842403</v>
      </c>
      <c r="F375">
        <f t="shared" si="59"/>
        <v>-9.8011759387842403</v>
      </c>
      <c r="H375">
        <f t="shared" si="60"/>
        <v>-0.17106279069903119</v>
      </c>
      <c r="J375">
        <f t="shared" si="61"/>
        <v>0.9854044048955749</v>
      </c>
      <c r="K375">
        <f t="shared" si="62"/>
        <v>-0.17022972364542507</v>
      </c>
      <c r="M375">
        <f t="shared" si="63"/>
        <v>1.9854044048955748</v>
      </c>
      <c r="N375">
        <f t="shared" si="64"/>
        <v>-0.17022972364542507</v>
      </c>
      <c r="P375">
        <f t="shared" si="65"/>
        <v>1.992688839179652</v>
      </c>
      <c r="Q375">
        <f t="shared" si="66"/>
        <v>5.9887897675120669</v>
      </c>
    </row>
    <row r="376" spans="1:17" x14ac:dyDescent="0.2">
      <c r="A376">
        <v>4226.9780796732975</v>
      </c>
      <c r="B376" s="1">
        <f>APF_B!N376-APF_A!N376</f>
        <v>-9.6448638433657834</v>
      </c>
      <c r="C376">
        <f t="shared" si="56"/>
        <v>-2.6791288453793843E-2</v>
      </c>
      <c r="D376">
        <f t="shared" si="57"/>
        <v>-2.6791288453793843E-2</v>
      </c>
      <c r="E376">
        <f t="shared" si="58"/>
        <v>-9.6448638433657834</v>
      </c>
      <c r="F376">
        <f t="shared" si="59"/>
        <v>-9.6448638433657834</v>
      </c>
      <c r="H376">
        <f t="shared" si="60"/>
        <v>-0.16833462997328758</v>
      </c>
      <c r="J376">
        <f t="shared" si="61"/>
        <v>0.98586515125417806</v>
      </c>
      <c r="K376">
        <f t="shared" si="62"/>
        <v>-0.16754075188615042</v>
      </c>
      <c r="M376">
        <f t="shared" si="63"/>
        <v>1.9858651512541781</v>
      </c>
      <c r="N376">
        <f t="shared" si="64"/>
        <v>-0.16754075188615042</v>
      </c>
      <c r="P376">
        <f t="shared" si="65"/>
        <v>1.9929200441834982</v>
      </c>
      <c r="Q376">
        <f t="shared" si="66"/>
        <v>5.9897975036990321</v>
      </c>
    </row>
    <row r="377" spans="1:17" x14ac:dyDescent="0.2">
      <c r="A377">
        <v>4288.2490064401445</v>
      </c>
      <c r="B377" s="1">
        <f>APF_B!N377-APF_A!N377</f>
        <v>-9.4910803425929657</v>
      </c>
      <c r="C377">
        <f t="shared" si="56"/>
        <v>-2.6364112062758238E-2</v>
      </c>
      <c r="D377">
        <f t="shared" si="57"/>
        <v>-2.6364112062758238E-2</v>
      </c>
      <c r="E377">
        <f t="shared" si="58"/>
        <v>-9.4910803425929657</v>
      </c>
      <c r="F377">
        <f t="shared" si="59"/>
        <v>-9.4910803425929657</v>
      </c>
      <c r="H377">
        <f t="shared" si="60"/>
        <v>-0.16565060154955866</v>
      </c>
      <c r="J377">
        <f t="shared" si="61"/>
        <v>0.98631128376608013</v>
      </c>
      <c r="K377">
        <f t="shared" si="62"/>
        <v>-0.16489406149315047</v>
      </c>
      <c r="M377">
        <f t="shared" si="63"/>
        <v>1.9863112837660801</v>
      </c>
      <c r="N377">
        <f t="shared" si="64"/>
        <v>-0.16489406149315047</v>
      </c>
      <c r="P377">
        <f t="shared" si="65"/>
        <v>1.9931438903230645</v>
      </c>
      <c r="Q377">
        <f t="shared" si="66"/>
        <v>5.9907730539652446</v>
      </c>
    </row>
    <row r="378" spans="1:17" x14ac:dyDescent="0.2">
      <c r="A378">
        <v>4350.4080680390452</v>
      </c>
      <c r="B378" s="1">
        <f>APF_B!N378-APF_A!N378</f>
        <v>-9.3397706084366519</v>
      </c>
      <c r="C378">
        <f t="shared" si="56"/>
        <v>-2.5943807245657365E-2</v>
      </c>
      <c r="D378">
        <f t="shared" si="57"/>
        <v>-2.5943807245657365E-2</v>
      </c>
      <c r="E378">
        <f t="shared" si="58"/>
        <v>-9.3397706084366519</v>
      </c>
      <c r="F378">
        <f t="shared" si="59"/>
        <v>-9.3397706084366519</v>
      </c>
      <c r="H378">
        <f t="shared" si="60"/>
        <v>-0.16300974849821365</v>
      </c>
      <c r="J378">
        <f t="shared" si="61"/>
        <v>0.98674330492821527</v>
      </c>
      <c r="K378">
        <f t="shared" si="62"/>
        <v>-0.16228878636351668</v>
      </c>
      <c r="M378">
        <f t="shared" si="63"/>
        <v>1.9867433049282153</v>
      </c>
      <c r="N378">
        <f t="shared" si="64"/>
        <v>-0.16228878636351668</v>
      </c>
      <c r="P378">
        <f t="shared" si="65"/>
        <v>1.9933606321627881</v>
      </c>
      <c r="Q378">
        <f t="shared" si="66"/>
        <v>5.9917175383831243</v>
      </c>
    </row>
    <row r="379" spans="1:17" x14ac:dyDescent="0.2">
      <c r="A379">
        <v>4413.4681381691826</v>
      </c>
      <c r="B379" s="1">
        <f>APF_B!N379-APF_A!N379</f>
        <v>-9.1908813121931985</v>
      </c>
      <c r="C379">
        <f t="shared" si="56"/>
        <v>-2.553022586720333E-2</v>
      </c>
      <c r="D379">
        <f t="shared" si="57"/>
        <v>-2.553022586720333E-2</v>
      </c>
      <c r="E379">
        <f t="shared" si="58"/>
        <v>-9.1908813121931985</v>
      </c>
      <c r="F379">
        <f t="shared" si="59"/>
        <v>-9.1908813121931985</v>
      </c>
      <c r="H379">
        <f t="shared" si="60"/>
        <v>-0.16041114005778817</v>
      </c>
      <c r="J379">
        <f t="shared" si="61"/>
        <v>0.98716169784225127</v>
      </c>
      <c r="K379">
        <f t="shared" si="62"/>
        <v>-0.15972408181988038</v>
      </c>
      <c r="M379">
        <f t="shared" si="63"/>
        <v>1.9871616978422513</v>
      </c>
      <c r="N379">
        <f t="shared" si="64"/>
        <v>-0.15972408181988038</v>
      </c>
      <c r="P379">
        <f t="shared" si="65"/>
        <v>1.9935705143496938</v>
      </c>
      <c r="Q379">
        <f t="shared" si="66"/>
        <v>5.9926320329892002</v>
      </c>
    </row>
    <row r="380" spans="1:17" x14ac:dyDescent="0.2">
      <c r="A380">
        <v>4477.4422771366826</v>
      </c>
      <c r="B380" s="1">
        <f>APF_B!N380-APF_A!N380</f>
        <v>-9.0443605698059741</v>
      </c>
      <c r="C380">
        <f t="shared" si="56"/>
        <v>-2.5123223805016595E-2</v>
      </c>
      <c r="D380">
        <f t="shared" si="57"/>
        <v>-2.5123223805016595E-2</v>
      </c>
      <c r="E380">
        <f t="shared" si="58"/>
        <v>-9.0443605698059741</v>
      </c>
      <c r="F380">
        <f t="shared" si="59"/>
        <v>-9.0443605698059741</v>
      </c>
      <c r="H380">
        <f t="shared" si="60"/>
        <v>-0.1578538706806647</v>
      </c>
      <c r="J380">
        <f t="shared" si="61"/>
        <v>0.98756692706756233</v>
      </c>
      <c r="K380">
        <f t="shared" si="62"/>
        <v>-0.15719912392355123</v>
      </c>
      <c r="M380">
        <f t="shared" si="63"/>
        <v>1.9875669270675624</v>
      </c>
      <c r="N380">
        <f t="shared" si="64"/>
        <v>-0.15719912392355123</v>
      </c>
      <c r="P380">
        <f t="shared" si="65"/>
        <v>1.993773772055176</v>
      </c>
      <c r="Q380">
        <f t="shared" si="66"/>
        <v>5.9935175717702149</v>
      </c>
    </row>
    <row r="381" spans="1:17" x14ac:dyDescent="0.2">
      <c r="A381">
        <v>4542.3437345595339</v>
      </c>
      <c r="B381" s="1">
        <f>APF_B!N381-APF_A!N381</f>
        <v>-8.9001578894116733</v>
      </c>
      <c r="C381">
        <f t="shared" si="56"/>
        <v>-2.4722660803921315E-2</v>
      </c>
      <c r="D381">
        <f t="shared" si="57"/>
        <v>-2.4722660803921315E-2</v>
      </c>
      <c r="E381">
        <f t="shared" si="58"/>
        <v>-8.9001578894116733</v>
      </c>
      <c r="F381">
        <f t="shared" si="59"/>
        <v>-8.9001578894116733</v>
      </c>
      <c r="H381">
        <f t="shared" si="60"/>
        <v>-0.15533705911758305</v>
      </c>
      <c r="J381">
        <f t="shared" si="61"/>
        <v>0.9879594394317599</v>
      </c>
      <c r="K381">
        <f t="shared" si="62"/>
        <v>-0.15471310881008984</v>
      </c>
      <c r="M381">
        <f t="shared" si="63"/>
        <v>1.9879594394317599</v>
      </c>
      <c r="N381">
        <f t="shared" si="64"/>
        <v>-0.15471310881008984</v>
      </c>
      <c r="P381">
        <f t="shared" si="65"/>
        <v>1.9939706313944345</v>
      </c>
      <c r="Q381">
        <f t="shared" si="66"/>
        <v>5.9943751485471672</v>
      </c>
    </row>
    <row r="382" spans="1:17" x14ac:dyDescent="0.2">
      <c r="A382">
        <v>4608.185952111693</v>
      </c>
      <c r="B382" s="1">
        <f>APF_B!N382-APF_A!N382</f>
        <v>-8.7582241210118355</v>
      </c>
      <c r="C382">
        <f t="shared" si="56"/>
        <v>-2.4328400336143988E-2</v>
      </c>
      <c r="D382">
        <f t="shared" si="57"/>
        <v>-2.4328400336143988E-2</v>
      </c>
      <c r="E382">
        <f t="shared" si="58"/>
        <v>-8.7582241210118355</v>
      </c>
      <c r="F382">
        <f t="shared" si="59"/>
        <v>-8.7582241210118355</v>
      </c>
      <c r="H382">
        <f t="shared" si="60"/>
        <v>-0.15285984753924281</v>
      </c>
      <c r="J382">
        <f t="shared" si="61"/>
        <v>0.98833966480110724</v>
      </c>
      <c r="K382">
        <f t="shared" si="62"/>
        <v>-0.15226525204666666</v>
      </c>
      <c r="M382">
        <f t="shared" si="63"/>
        <v>1.9883396648011074</v>
      </c>
      <c r="N382">
        <f t="shared" si="64"/>
        <v>-0.15226525204666666</v>
      </c>
      <c r="P382">
        <f t="shared" si="65"/>
        <v>1.9941613098248132</v>
      </c>
      <c r="Q382">
        <f t="shared" si="66"/>
        <v>5.9952057187631489</v>
      </c>
    </row>
    <row r="383" spans="1:17" x14ac:dyDescent="0.2">
      <c r="A383">
        <v>4674.9825663069796</v>
      </c>
      <c r="B383" s="1">
        <f>APF_B!N383-APF_A!N383</f>
        <v>-8.6185114081758343</v>
      </c>
      <c r="C383">
        <f t="shared" si="56"/>
        <v>-2.3940309467155096E-2</v>
      </c>
      <c r="D383">
        <f t="shared" si="57"/>
        <v>-2.3940309467155096E-2</v>
      </c>
      <c r="E383">
        <f t="shared" si="58"/>
        <v>-8.6185114081758343</v>
      </c>
      <c r="F383">
        <f t="shared" si="59"/>
        <v>-8.6185114081758343</v>
      </c>
      <c r="H383">
        <f t="shared" si="60"/>
        <v>-0.15042140069336124</v>
      </c>
      <c r="J383">
        <f t="shared" si="61"/>
        <v>0.98870801681300402</v>
      </c>
      <c r="K383">
        <f t="shared" si="62"/>
        <v>-0.14985478801058227</v>
      </c>
      <c r="M383">
        <f t="shared" si="63"/>
        <v>1.988708016813004</v>
      </c>
      <c r="N383">
        <f t="shared" si="64"/>
        <v>-0.14985478801058227</v>
      </c>
      <c r="P383">
        <f t="shared" si="65"/>
        <v>1.9943460165242159</v>
      </c>
      <c r="Q383">
        <f t="shared" si="66"/>
        <v>5.9960102011804048</v>
      </c>
    </row>
    <row r="384" spans="1:17" x14ac:dyDescent="0.2">
      <c r="A384">
        <v>4742.7474113233129</v>
      </c>
      <c r="B384" s="1">
        <f>APF_B!N384-APF_A!N384</f>
        <v>-8.4809731416850127</v>
      </c>
      <c r="C384">
        <f t="shared" si="56"/>
        <v>-2.3558258726902814E-2</v>
      </c>
      <c r="D384">
        <f t="shared" si="57"/>
        <v>-2.3558258726902814E-2</v>
      </c>
      <c r="E384">
        <f t="shared" si="58"/>
        <v>-8.4809731416850127</v>
      </c>
      <c r="F384">
        <f t="shared" si="59"/>
        <v>-8.4809731416850127</v>
      </c>
      <c r="H384">
        <f t="shared" si="60"/>
        <v>-0.14802090509561103</v>
      </c>
      <c r="J384">
        <f t="shared" si="61"/>
        <v>0.98906489357260052</v>
      </c>
      <c r="K384">
        <f t="shared" si="62"/>
        <v>-0.14748096928831342</v>
      </c>
      <c r="M384">
        <f t="shared" si="63"/>
        <v>1.9890648935726005</v>
      </c>
      <c r="N384">
        <f t="shared" si="64"/>
        <v>-0.14748096928831342</v>
      </c>
      <c r="P384">
        <f t="shared" si="65"/>
        <v>1.994524952750705</v>
      </c>
      <c r="Q384">
        <f t="shared" si="66"/>
        <v>5.9967894794917607</v>
      </c>
    </row>
    <row r="385" spans="1:17" x14ac:dyDescent="0.2">
      <c r="A385">
        <v>4811.4945218679031</v>
      </c>
      <c r="B385" s="1">
        <f>APF_B!N385-APF_A!N385</f>
        <v>-8.3455639150317893</v>
      </c>
      <c r="C385">
        <f t="shared" si="56"/>
        <v>-2.3182121986199414E-2</v>
      </c>
      <c r="D385">
        <f t="shared" si="57"/>
        <v>-2.3182121986199414E-2</v>
      </c>
      <c r="E385">
        <f t="shared" si="58"/>
        <v>-8.3455639150317893</v>
      </c>
      <c r="F385">
        <f t="shared" si="59"/>
        <v>-8.3455639150317893</v>
      </c>
      <c r="H385">
        <f t="shared" si="60"/>
        <v>-0.14565756825293302</v>
      </c>
      <c r="J385">
        <f t="shared" si="61"/>
        <v>0.98941067831548146</v>
      </c>
      <c r="K385">
        <f t="shared" si="62"/>
        <v>-0.1451430660944531</v>
      </c>
      <c r="M385">
        <f t="shared" si="63"/>
        <v>1.9894106783154815</v>
      </c>
      <c r="N385">
        <f t="shared" si="64"/>
        <v>-0.1451430660944531</v>
      </c>
      <c r="P385">
        <f t="shared" si="65"/>
        <v>1.9946983121843169</v>
      </c>
      <c r="Q385">
        <f t="shared" si="66"/>
        <v>5.9975444038512249</v>
      </c>
    </row>
    <row r="386" spans="1:17" x14ac:dyDescent="0.2">
      <c r="A386">
        <v>4881.2381360839663</v>
      </c>
      <c r="B386" s="1">
        <f>APF_B!N386-APF_A!N386</f>
        <v>-8.2122394816911992</v>
      </c>
      <c r="C386">
        <f t="shared" si="56"/>
        <v>-2.2811776338031109E-2</v>
      </c>
      <c r="D386">
        <f t="shared" si="57"/>
        <v>-2.2811776338031109E-2</v>
      </c>
      <c r="E386">
        <f t="shared" si="58"/>
        <v>-8.2122394816911992</v>
      </c>
      <c r="F386">
        <f t="shared" si="59"/>
        <v>-8.2122394816911992</v>
      </c>
      <c r="H386">
        <f t="shared" si="60"/>
        <v>-0.14333061791778401</v>
      </c>
      <c r="J386">
        <f t="shared" si="61"/>
        <v>0.989745740038247</v>
      </c>
      <c r="K386">
        <f t="shared" si="62"/>
        <v>-0.14284036570991718</v>
      </c>
      <c r="M386">
        <f t="shared" si="63"/>
        <v>1.989745740038247</v>
      </c>
      <c r="N386">
        <f t="shared" si="64"/>
        <v>-0.14284036570991718</v>
      </c>
      <c r="P386">
        <f t="shared" si="65"/>
        <v>1.9948662812520779</v>
      </c>
      <c r="Q386">
        <f t="shared" si="66"/>
        <v>5.9982757923282746</v>
      </c>
    </row>
    <row r="387" spans="1:17" x14ac:dyDescent="0.2">
      <c r="A387">
        <v>4951.9926984995482</v>
      </c>
      <c r="B387" s="1">
        <f>APF_B!N387-APF_A!N387</f>
        <v>-8.0809567140869945</v>
      </c>
      <c r="C387">
        <f t="shared" si="56"/>
        <v>-2.2447101983574986E-2</v>
      </c>
      <c r="D387">
        <f t="shared" si="57"/>
        <v>-2.2447101983574986E-2</v>
      </c>
      <c r="E387">
        <f t="shared" si="58"/>
        <v>-8.0809567140869945</v>
      </c>
      <c r="F387">
        <f t="shared" si="59"/>
        <v>-8.0809567140869945</v>
      </c>
      <c r="H387">
        <f t="shared" si="60"/>
        <v>-0.14103930137196008</v>
      </c>
      <c r="J387">
        <f t="shared" si="61"/>
        <v>0.99007043409870843</v>
      </c>
      <c r="K387">
        <f t="shared" si="62"/>
        <v>-0.14057217193881252</v>
      </c>
      <c r="M387">
        <f t="shared" si="63"/>
        <v>1.9900704340987083</v>
      </c>
      <c r="N387">
        <f t="shared" si="64"/>
        <v>-0.14057217193881252</v>
      </c>
      <c r="P387">
        <f t="shared" si="65"/>
        <v>1.9950290394371246</v>
      </c>
      <c r="Q387">
        <f t="shared" si="66"/>
        <v>5.9989844322900598</v>
      </c>
    </row>
    <row r="388" spans="1:17" x14ac:dyDescent="0.2">
      <c r="A388">
        <v>5023.7728630191614</v>
      </c>
      <c r="B388" s="1">
        <f>APF_B!N388-APF_A!N388</f>
        <v>-7.9516735641759624</v>
      </c>
      <c r="C388">
        <f t="shared" si="56"/>
        <v>-2.2087982122711007E-2</v>
      </c>
      <c r="D388">
        <f t="shared" si="57"/>
        <v>-2.2087982122711007E-2</v>
      </c>
      <c r="E388">
        <f t="shared" si="58"/>
        <v>-7.9516735641759624</v>
      </c>
      <c r="F388">
        <f t="shared" si="59"/>
        <v>-7.9516735641759624</v>
      </c>
      <c r="H388">
        <f t="shared" si="60"/>
        <v>-0.13878288473866318</v>
      </c>
      <c r="J388">
        <f t="shared" si="61"/>
        <v>0.99038510278732605</v>
      </c>
      <c r="K388">
        <f t="shared" si="62"/>
        <v>-0.13833780458333733</v>
      </c>
      <c r="M388">
        <f t="shared" si="63"/>
        <v>1.9903851027873261</v>
      </c>
      <c r="N388">
        <f t="shared" si="64"/>
        <v>-0.13833780458333733</v>
      </c>
      <c r="P388">
        <f t="shared" si="65"/>
        <v>1.9951867595728106</v>
      </c>
      <c r="Q388">
        <f t="shared" si="66"/>
        <v>5.9996710817155483</v>
      </c>
    </row>
    <row r="389" spans="1:17" x14ac:dyDescent="0.2">
      <c r="A389">
        <v>5096.5934959586939</v>
      </c>
      <c r="B389" s="1">
        <f>APF_B!N389-APF_A!N389</f>
        <v>-7.8243490255794086</v>
      </c>
      <c r="C389">
        <f t="shared" ref="C389:C452" si="67">B389/360</f>
        <v>-2.1734302848831689E-2</v>
      </c>
      <c r="D389">
        <f t="shared" ref="D389:D452" si="68">C389-ROUNDDOWN(C389,0)</f>
        <v>-2.1734302848831689E-2</v>
      </c>
      <c r="E389">
        <f t="shared" ref="E389:E452" si="69">D389*360</f>
        <v>-7.8243490255794086</v>
      </c>
      <c r="F389">
        <f t="shared" ref="F389:F452" si="70">IF(E389&lt;-180,E389+360,IF(E389&gt;180,E389-360,E389))</f>
        <v>-7.8243490255794086</v>
      </c>
      <c r="H389">
        <f t="shared" ref="H389:H452" si="71">RADIANS(B389)</f>
        <v>-0.13656065232157069</v>
      </c>
      <c r="J389">
        <f t="shared" ref="J389:J452" si="72">$V$16*COS(H389)</f>
        <v>0.99069007587141211</v>
      </c>
      <c r="K389">
        <f t="shared" ref="K389:K452" si="73">$V$16*SIN(H389)</f>
        <v>-0.13613659893612665</v>
      </c>
      <c r="M389">
        <f t="shared" ref="M389:M452" si="74">$V$14+J389</f>
        <v>1.9906900758714121</v>
      </c>
      <c r="N389">
        <f t="shared" ref="N389:N452" si="75">K389</f>
        <v>-0.13613659893612665</v>
      </c>
      <c r="P389">
        <f t="shared" ref="P389:P452" si="76">SQRT(M389^2+N389^2)</f>
        <v>1.9953396081225934</v>
      </c>
      <c r="Q389">
        <f t="shared" ref="Q389:Q452" si="77">IFERROR(20*LOG(P389),-320)</f>
        <v>6.0003364704452897</v>
      </c>
    </row>
    <row r="390" spans="1:17" x14ac:dyDescent="0.2">
      <c r="A390">
        <v>5170.4696791243859</v>
      </c>
      <c r="B390" s="1">
        <f>APF_B!N390-APF_A!N390</f>
        <v>-7.698943097193478</v>
      </c>
      <c r="C390">
        <f t="shared" si="67"/>
        <v>-2.138595304775966E-2</v>
      </c>
      <c r="D390">
        <f t="shared" si="68"/>
        <v>-2.138595304775966E-2</v>
      </c>
      <c r="E390">
        <f t="shared" si="69"/>
        <v>-7.698943097193478</v>
      </c>
      <c r="F390">
        <f t="shared" si="70"/>
        <v>-7.698943097193478</v>
      </c>
      <c r="H390">
        <f t="shared" si="71"/>
        <v>-0.13437190596971599</v>
      </c>
      <c r="J390">
        <f t="shared" si="72"/>
        <v>0.99098567111354052</v>
      </c>
      <c r="K390">
        <f t="shared" si="73"/>
        <v>-0.13396790528945987</v>
      </c>
      <c r="M390">
        <f t="shared" si="74"/>
        <v>1.9909856711135405</v>
      </c>
      <c r="N390">
        <f t="shared" si="75"/>
        <v>-0.13396790528945987</v>
      </c>
      <c r="P390">
        <f t="shared" si="76"/>
        <v>1.9954877454464812</v>
      </c>
      <c r="Q390">
        <f t="shared" si="77"/>
        <v>6.0009813013703903</v>
      </c>
    </row>
    <row r="391" spans="1:17" x14ac:dyDescent="0.2">
      <c r="A391">
        <v>5245.416712936385</v>
      </c>
      <c r="B391" s="1">
        <f>APF_B!N391-APF_A!N391</f>
        <v>-7.5754167482115236</v>
      </c>
      <c r="C391">
        <f t="shared" si="67"/>
        <v>-2.1042824300587567E-2</v>
      </c>
      <c r="D391">
        <f t="shared" si="68"/>
        <v>-2.1042824300587567E-2</v>
      </c>
      <c r="E391">
        <f t="shared" si="69"/>
        <v>-7.5754167482115244</v>
      </c>
      <c r="F391">
        <f t="shared" si="70"/>
        <v>-7.5754167482115244</v>
      </c>
      <c r="H391">
        <f t="shared" si="71"/>
        <v>-0.13221596446701334</v>
      </c>
      <c r="J391">
        <f t="shared" si="72"/>
        <v>0.99127219476552397</v>
      </c>
      <c r="K391">
        <f t="shared" si="73"/>
        <v>-0.13183108846073077</v>
      </c>
      <c r="M391">
        <f t="shared" si="74"/>
        <v>1.9912721947655241</v>
      </c>
      <c r="N391">
        <f t="shared" si="75"/>
        <v>-0.13183108846073077</v>
      </c>
      <c r="P391">
        <f t="shared" si="76"/>
        <v>1.9956313260547522</v>
      </c>
      <c r="Q391">
        <f t="shared" si="77"/>
        <v>6.0016062515639597</v>
      </c>
    </row>
    <row r="392" spans="1:17" x14ac:dyDescent="0.2">
      <c r="A392">
        <v>5321.4501195976191</v>
      </c>
      <c r="B392" s="1">
        <f>APF_B!N392-APF_A!N392</f>
        <v>-7.4537318844969604</v>
      </c>
      <c r="C392">
        <f t="shared" si="67"/>
        <v>-2.0704810790269333E-2</v>
      </c>
      <c r="D392">
        <f t="shared" si="68"/>
        <v>-2.0704810790269333E-2</v>
      </c>
      <c r="E392">
        <f t="shared" si="69"/>
        <v>-7.4537318844969596</v>
      </c>
      <c r="F392">
        <f t="shared" si="70"/>
        <v>-7.4537318844969596</v>
      </c>
      <c r="H392">
        <f t="shared" si="71"/>
        <v>-0.13009216294535364</v>
      </c>
      <c r="J392">
        <f t="shared" si="72"/>
        <v>0.99154994203923519</v>
      </c>
      <c r="K392">
        <f t="shared" si="73"/>
        <v>-0.12972552733363393</v>
      </c>
      <c r="M392">
        <f t="shared" si="74"/>
        <v>1.9915499420392351</v>
      </c>
      <c r="N392">
        <f t="shared" si="75"/>
        <v>-0.12972552733363393</v>
      </c>
      <c r="P392">
        <f t="shared" si="76"/>
        <v>1.9957704988496221</v>
      </c>
      <c r="Q392">
        <f t="shared" si="77"/>
        <v>6.0022119733581469</v>
      </c>
    </row>
    <row r="393" spans="1:17" x14ac:dyDescent="0.2">
      <c r="A393">
        <v>5398.585646308592</v>
      </c>
      <c r="B393" s="1">
        <f>APF_B!N393-APF_A!N393</f>
        <v>-7.3338513162453864</v>
      </c>
      <c r="C393">
        <f t="shared" si="67"/>
        <v>-2.0371809211792741E-2</v>
      </c>
      <c r="D393">
        <f t="shared" si="68"/>
        <v>-2.0371809211792741E-2</v>
      </c>
      <c r="E393">
        <f t="shared" si="69"/>
        <v>-7.3338513162453864</v>
      </c>
      <c r="F393">
        <f t="shared" si="70"/>
        <v>-7.3338513162453864</v>
      </c>
      <c r="H393">
        <f t="shared" si="71"/>
        <v>-0.12799985232020189</v>
      </c>
      <c r="J393">
        <f t="shared" si="72"/>
        <v>0.99181919755548331</v>
      </c>
      <c r="K393">
        <f t="shared" si="73"/>
        <v>-0.12765061441449127</v>
      </c>
      <c r="M393">
        <f t="shared" si="74"/>
        <v>1.9918191975554833</v>
      </c>
      <c r="N393">
        <f t="shared" si="75"/>
        <v>-0.12765061441449127</v>
      </c>
      <c r="P393">
        <f t="shared" si="76"/>
        <v>1.9959054073555105</v>
      </c>
      <c r="Q393">
        <f t="shared" si="77"/>
        <v>6.0027990953697348</v>
      </c>
    </row>
    <row r="394" spans="1:17" x14ac:dyDescent="0.2">
      <c r="A394">
        <v>5476.8392685287272</v>
      </c>
      <c r="B394" s="1">
        <f>APF_B!N394-APF_A!N394</f>
        <v>-7.2157387268803745</v>
      </c>
      <c r="C394">
        <f t="shared" si="67"/>
        <v>-2.0043718685778818E-2</v>
      </c>
      <c r="D394">
        <f t="shared" si="68"/>
        <v>-2.0043718685778818E-2</v>
      </c>
      <c r="E394">
        <f t="shared" si="69"/>
        <v>-7.2157387268803745</v>
      </c>
      <c r="F394">
        <f t="shared" si="70"/>
        <v>-7.2157387268803745</v>
      </c>
      <c r="H394">
        <f t="shared" si="71"/>
        <v>-0.12593839874772639</v>
      </c>
      <c r="J394">
        <f t="shared" si="72"/>
        <v>0.99208023577208193</v>
      </c>
      <c r="K394">
        <f t="shared" si="73"/>
        <v>-0.12560575540320743</v>
      </c>
      <c r="M394">
        <f t="shared" si="74"/>
        <v>1.9920802357720819</v>
      </c>
      <c r="N394">
        <f t="shared" si="75"/>
        <v>-0.12560575540320743</v>
      </c>
      <c r="P394">
        <f t="shared" si="76"/>
        <v>1.99603618993849</v>
      </c>
      <c r="Q394">
        <f t="shared" si="77"/>
        <v>6.0033682234769783</v>
      </c>
    </row>
    <row r="395" spans="1:17" x14ac:dyDescent="0.2">
      <c r="A395">
        <v>5556.2271932850745</v>
      </c>
      <c r="B395" s="1">
        <f>APF_B!N395-APF_A!N395</f>
        <v>-7.0993586431259246</v>
      </c>
      <c r="C395">
        <f t="shared" si="67"/>
        <v>-1.9720440675349789E-2</v>
      </c>
      <c r="D395">
        <f t="shared" si="68"/>
        <v>-1.9720440675349789E-2</v>
      </c>
      <c r="E395">
        <f t="shared" si="69"/>
        <v>-7.0993586431259237</v>
      </c>
      <c r="F395">
        <f t="shared" si="70"/>
        <v>-7.0993586431259237</v>
      </c>
      <c r="H395">
        <f t="shared" si="71"/>
        <v>-0.12390718310246449</v>
      </c>
      <c r="J395">
        <f t="shared" si="72"/>
        <v>0.99233332139218577</v>
      </c>
      <c r="K395">
        <f t="shared" si="73"/>
        <v>-0.1235903687782867</v>
      </c>
      <c r="M395">
        <f t="shared" si="74"/>
        <v>1.9923333213921857</v>
      </c>
      <c r="N395">
        <f t="shared" si="75"/>
        <v>-0.1235903687782867</v>
      </c>
      <c r="P395">
        <f t="shared" si="76"/>
        <v>1.9961629800155023</v>
      </c>
      <c r="Q395">
        <f t="shared" si="77"/>
        <v>6.0039199417503495</v>
      </c>
    </row>
    <row r="396" spans="1:17" x14ac:dyDescent="0.2">
      <c r="A396">
        <v>5636.7658625289105</v>
      </c>
      <c r="B396" s="1">
        <f>APF_B!N396-APF_A!N396</f>
        <v>-6.9846764062045281</v>
      </c>
      <c r="C396">
        <f t="shared" si="67"/>
        <v>-1.9401878906123691E-2</v>
      </c>
      <c r="D396">
        <f t="shared" si="68"/>
        <v>-1.9401878906123691E-2</v>
      </c>
      <c r="E396">
        <f t="shared" si="69"/>
        <v>-6.984676406204529</v>
      </c>
      <c r="F396">
        <f t="shared" si="70"/>
        <v>-6.984676406204529</v>
      </c>
      <c r="H396">
        <f t="shared" si="71"/>
        <v>-0.1219056004746339</v>
      </c>
      <c r="J396">
        <f t="shared" si="72"/>
        <v>0.99257870975391038</v>
      </c>
      <c r="K396">
        <f t="shared" si="73"/>
        <v>-0.12160388539542019</v>
      </c>
      <c r="M396">
        <f t="shared" si="74"/>
        <v>1.9925787097539103</v>
      </c>
      <c r="N396">
        <f t="shared" si="75"/>
        <v>-0.12160388539542019</v>
      </c>
      <c r="P396">
        <f t="shared" si="76"/>
        <v>1.9962859062538663</v>
      </c>
      <c r="Q396">
        <f t="shared" si="77"/>
        <v>6.0044548133395947</v>
      </c>
    </row>
    <row r="397" spans="1:17" x14ac:dyDescent="0.2">
      <c r="A397">
        <v>5718.471956541016</v>
      </c>
      <c r="B397" s="1">
        <f>APF_B!N397-APF_A!N397</f>
        <v>-6.8716581441103699</v>
      </c>
      <c r="C397">
        <f t="shared" si="67"/>
        <v>-1.9087939289195471E-2</v>
      </c>
      <c r="D397">
        <f t="shared" si="68"/>
        <v>-1.9087939289195471E-2</v>
      </c>
      <c r="E397">
        <f t="shared" si="69"/>
        <v>-6.8716581441103699</v>
      </c>
      <c r="F397">
        <f t="shared" si="70"/>
        <v>-6.8716581441103699</v>
      </c>
      <c r="H397">
        <f t="shared" si="71"/>
        <v>-0.11993305968620895</v>
      </c>
      <c r="J397">
        <f t="shared" si="72"/>
        <v>0.99281664720219032</v>
      </c>
      <c r="K397">
        <f t="shared" si="73"/>
        <v>-0.11964574809913493</v>
      </c>
      <c r="M397">
        <f t="shared" si="74"/>
        <v>1.9928166472021904</v>
      </c>
      <c r="N397">
        <f t="shared" si="75"/>
        <v>-0.11964574809913493</v>
      </c>
      <c r="P397">
        <f t="shared" si="76"/>
        <v>1.996405092761582</v>
      </c>
      <c r="Q397">
        <f t="shared" si="77"/>
        <v>6.0049733813193997</v>
      </c>
    </row>
    <row r="398" spans="1:17" x14ac:dyDescent="0.2">
      <c r="A398">
        <v>5801.3623973863105</v>
      </c>
      <c r="B398" s="1">
        <f>APF_B!N398-APF_A!N398</f>
        <v>-6.760270744909235</v>
      </c>
      <c r="C398">
        <f t="shared" si="67"/>
        <v>-1.8778529846970097E-2</v>
      </c>
      <c r="D398">
        <f t="shared" si="68"/>
        <v>-1.8778529846970097E-2</v>
      </c>
      <c r="E398">
        <f t="shared" si="69"/>
        <v>-6.760270744909235</v>
      </c>
      <c r="F398">
        <f t="shared" si="70"/>
        <v>-6.760270744909235</v>
      </c>
      <c r="H398">
        <f t="shared" si="71"/>
        <v>-0.11798898282491584</v>
      </c>
      <c r="J398">
        <f t="shared" si="72"/>
        <v>0.99304737144378208</v>
      </c>
      <c r="K398">
        <f t="shared" si="73"/>
        <v>-0.11771541134700764</v>
      </c>
      <c r="M398">
        <f t="shared" si="74"/>
        <v>1.9930473714437822</v>
      </c>
      <c r="N398">
        <f t="shared" si="75"/>
        <v>-0.11771541134700764</v>
      </c>
      <c r="P398">
        <f t="shared" si="76"/>
        <v>1.9965206592689104</v>
      </c>
      <c r="Q398">
        <f t="shared" si="77"/>
        <v>6.0054761694958545</v>
      </c>
    </row>
    <row r="399" spans="1:17" x14ac:dyDescent="0.2">
      <c r="A399">
        <v>5885.4543524185656</v>
      </c>
      <c r="B399" s="1">
        <f>APF_B!N399-APF_A!N399</f>
        <v>-6.6504818310186238</v>
      </c>
      <c r="C399">
        <f t="shared" si="67"/>
        <v>-1.8473560641718401E-2</v>
      </c>
      <c r="D399">
        <f t="shared" si="68"/>
        <v>-1.8473560641718401E-2</v>
      </c>
      <c r="E399">
        <f t="shared" si="69"/>
        <v>-6.6504818310186238</v>
      </c>
      <c r="F399">
        <f t="shared" si="70"/>
        <v>-6.6504818310186238</v>
      </c>
      <c r="H399">
        <f t="shared" si="71"/>
        <v>-0.11607280479533613</v>
      </c>
      <c r="J399">
        <f t="shared" si="72"/>
        <v>0.99327111188626638</v>
      </c>
      <c r="K399">
        <f t="shared" si="73"/>
        <v>-0.11581234084595698</v>
      </c>
      <c r="M399">
        <f t="shared" si="74"/>
        <v>1.9932711118862665</v>
      </c>
      <c r="N399">
        <f t="shared" si="75"/>
        <v>-0.11581234084595698</v>
      </c>
      <c r="P399">
        <f t="shared" si="76"/>
        <v>1.9966327213016752</v>
      </c>
      <c r="Q399">
        <f t="shared" si="77"/>
        <v>6.0059636831757466</v>
      </c>
    </row>
    <row r="400" spans="1:17" x14ac:dyDescent="0.2">
      <c r="A400">
        <v>5970.7652378359217</v>
      </c>
      <c r="B400" s="1">
        <f>APF_B!N400-APF_A!N400</f>
        <v>-6.5422597344260112</v>
      </c>
      <c r="C400">
        <f t="shared" si="67"/>
        <v>-1.8172943706738921E-2</v>
      </c>
      <c r="D400">
        <f t="shared" si="68"/>
        <v>-1.8172943706738921E-2</v>
      </c>
      <c r="E400">
        <f t="shared" si="69"/>
        <v>-6.5422597344260121</v>
      </c>
      <c r="F400">
        <f t="shared" si="70"/>
        <v>-6.5422597344260121</v>
      </c>
      <c r="H400">
        <f t="shared" si="71"/>
        <v>-0.11418397288638371</v>
      </c>
      <c r="J400">
        <f t="shared" si="72"/>
        <v>0.99348808996185134</v>
      </c>
      <c r="K400">
        <f t="shared" si="73"/>
        <v>-0.11393601320018351</v>
      </c>
      <c r="M400">
        <f t="shared" si="74"/>
        <v>1.9934880899618515</v>
      </c>
      <c r="N400">
        <f t="shared" si="75"/>
        <v>-0.11393601320018351</v>
      </c>
      <c r="P400">
        <f t="shared" si="76"/>
        <v>1.9967413903467077</v>
      </c>
      <c r="Q400">
        <f t="shared" si="77"/>
        <v>6.0064364099006013</v>
      </c>
    </row>
    <row r="401" spans="1:17" x14ac:dyDescent="0.2">
      <c r="A401">
        <v>6057.3127222879348</v>
      </c>
      <c r="B401" s="1">
        <f>APF_B!N401-APF_A!N401</f>
        <v>-6.4355734727996605</v>
      </c>
      <c r="C401">
        <f t="shared" si="67"/>
        <v>-1.7876592979999058E-2</v>
      </c>
      <c r="D401">
        <f t="shared" si="68"/>
        <v>-1.7876592979999058E-2</v>
      </c>
      <c r="E401">
        <f t="shared" si="69"/>
        <v>-6.4355734727996605</v>
      </c>
      <c r="F401">
        <f t="shared" si="70"/>
        <v>-6.4355734727996605</v>
      </c>
      <c r="H401">
        <f t="shared" si="71"/>
        <v>-0.11232194635435981</v>
      </c>
      <c r="J401">
        <f t="shared" si="72"/>
        <v>0.99369851943674525</v>
      </c>
      <c r="K401">
        <f t="shared" si="73"/>
        <v>-0.11208591557024603</v>
      </c>
      <c r="M401">
        <f t="shared" si="74"/>
        <v>1.9936985194367454</v>
      </c>
      <c r="N401">
        <f t="shared" si="75"/>
        <v>-0.11208591557024603</v>
      </c>
      <c r="P401">
        <f t="shared" si="76"/>
        <v>1.9968467740098363</v>
      </c>
      <c r="Q401">
        <f t="shared" si="77"/>
        <v>6.0068948201472931</v>
      </c>
    </row>
    <row r="402" spans="1:17" x14ac:dyDescent="0.2">
      <c r="A402">
        <v>6145.114730534895</v>
      </c>
      <c r="B402" s="1">
        <f>APF_B!N402-APF_A!N402</f>
        <v>-6.3303927264553295</v>
      </c>
      <c r="C402">
        <f t="shared" si="67"/>
        <v>-1.7584424240153693E-2</v>
      </c>
      <c r="D402">
        <f t="shared" si="68"/>
        <v>-1.7584424240153693E-2</v>
      </c>
      <c r="E402">
        <f t="shared" si="69"/>
        <v>-6.3303927264553295</v>
      </c>
      <c r="F402">
        <f t="shared" si="70"/>
        <v>-6.3303927264553295</v>
      </c>
      <c r="H402">
        <f t="shared" si="71"/>
        <v>-0.11048619602094624</v>
      </c>
      <c r="J402">
        <f t="shared" si="72"/>
        <v>0.99390260670681196</v>
      </c>
      <c r="K402">
        <f t="shared" si="73"/>
        <v>-0.11026154534289956</v>
      </c>
      <c r="M402">
        <f t="shared" si="74"/>
        <v>1.993902606706812</v>
      </c>
      <c r="N402">
        <f t="shared" si="75"/>
        <v>-0.11026154534289956</v>
      </c>
      <c r="P402">
        <f t="shared" si="76"/>
        <v>1.9969489761667982</v>
      </c>
      <c r="Q402">
        <f t="shared" si="77"/>
        <v>6.0073393679969396</v>
      </c>
    </row>
    <row r="403" spans="1:17" x14ac:dyDescent="0.2">
      <c r="A403">
        <v>6234.1894471602527</v>
      </c>
      <c r="B403" s="1">
        <f>APF_B!N403-APF_A!N403</f>
        <v>-6.2266878161363479</v>
      </c>
      <c r="C403">
        <f t="shared" si="67"/>
        <v>-1.729635504482319E-2</v>
      </c>
      <c r="D403">
        <f t="shared" si="68"/>
        <v>-1.729635504482319E-2</v>
      </c>
      <c r="E403">
        <f t="shared" si="69"/>
        <v>-6.2266878161363479</v>
      </c>
      <c r="F403">
        <f t="shared" si="70"/>
        <v>-6.2266878161363479</v>
      </c>
      <c r="H403">
        <f t="shared" si="71"/>
        <v>-0.10867620388539458</v>
      </c>
      <c r="J403">
        <f t="shared" si="72"/>
        <v>0.99410055108019479</v>
      </c>
      <c r="K403">
        <f t="shared" si="73"/>
        <v>-0.10846240981120163</v>
      </c>
      <c r="M403">
        <f t="shared" si="74"/>
        <v>1.9941005510801948</v>
      </c>
      <c r="N403">
        <f t="shared" si="75"/>
        <v>-0.10846240981120163</v>
      </c>
      <c r="P403">
        <f t="shared" si="76"/>
        <v>1.9970480971074256</v>
      </c>
      <c r="Q403">
        <f t="shared" si="77"/>
        <v>6.0077704917736945</v>
      </c>
    </row>
    <row r="404" spans="1:17" x14ac:dyDescent="0.2">
      <c r="A404">
        <v>6324.5553203367654</v>
      </c>
      <c r="B404" s="1">
        <f>APF_B!N404-APF_A!N404</f>
        <v>-6.1244296815734742</v>
      </c>
      <c r="C404">
        <f t="shared" si="67"/>
        <v>-1.7012304671037429E-2</v>
      </c>
      <c r="D404">
        <f t="shared" si="68"/>
        <v>-1.7012304671037429E-2</v>
      </c>
      <c r="E404">
        <f t="shared" si="69"/>
        <v>-6.1244296815734742</v>
      </c>
      <c r="F404">
        <f t="shared" si="70"/>
        <v>-6.1244296815734742</v>
      </c>
      <c r="H404">
        <f t="shared" si="71"/>
        <v>-0.10689146275032502</v>
      </c>
      <c r="J404">
        <f t="shared" si="72"/>
        <v>0.99429254504754727</v>
      </c>
      <c r="K404">
        <f t="shared" si="73"/>
        <v>-0.10668802586453228</v>
      </c>
      <c r="M404">
        <f t="shared" si="74"/>
        <v>1.9942925450475473</v>
      </c>
      <c r="N404">
        <f t="shared" si="75"/>
        <v>-0.10668802586453228</v>
      </c>
      <c r="P404">
        <f t="shared" si="76"/>
        <v>1.9971442336734457</v>
      </c>
      <c r="Q404">
        <f t="shared" si="77"/>
        <v>6.008188614654939</v>
      </c>
    </row>
    <row r="405" spans="1:17" x14ac:dyDescent="0.2">
      <c r="A405">
        <v>6416.2310656472782</v>
      </c>
      <c r="B405" s="1">
        <f>APF_B!N405-APF_A!N405</f>
        <v>-6.0235898607849663</v>
      </c>
      <c r="C405">
        <f t="shared" si="67"/>
        <v>-1.6732194057736016E-2</v>
      </c>
      <c r="D405">
        <f t="shared" si="68"/>
        <v>-1.6732194057736016E-2</v>
      </c>
      <c r="E405">
        <f t="shared" si="69"/>
        <v>-6.0235898607849663</v>
      </c>
      <c r="F405">
        <f t="shared" si="70"/>
        <v>-6.0235898607849663</v>
      </c>
      <c r="H405">
        <f t="shared" si="71"/>
        <v>-0.10513147586044452</v>
      </c>
      <c r="J405">
        <f t="shared" si="72"/>
        <v>0.99447877454048417</v>
      </c>
      <c r="K405">
        <f t="shared" si="73"/>
        <v>-0.10493791968805562</v>
      </c>
      <c r="M405">
        <f t="shared" si="74"/>
        <v>1.9944787745404842</v>
      </c>
      <c r="N405">
        <f t="shared" si="75"/>
        <v>-0.10493791968805562</v>
      </c>
      <c r="P405">
        <f t="shared" si="76"/>
        <v>1.9972374793902121</v>
      </c>
      <c r="Q405">
        <f t="shared" si="77"/>
        <v>6.0085941452543565</v>
      </c>
    </row>
    <row r="406" spans="1:17" x14ac:dyDescent="0.2">
      <c r="A406">
        <v>6509.2356699609227</v>
      </c>
      <c r="B406" s="1">
        <f>APF_B!N406-APF_A!N406</f>
        <v>-5.9241404700865132</v>
      </c>
      <c r="C406">
        <f t="shared" si="67"/>
        <v>-1.6455945750240314E-2</v>
      </c>
      <c r="D406">
        <f t="shared" si="68"/>
        <v>-1.6455945750240314E-2</v>
      </c>
      <c r="E406">
        <f t="shared" si="69"/>
        <v>-5.9241404700865132</v>
      </c>
      <c r="F406">
        <f t="shared" si="70"/>
        <v>-5.9241404700865132</v>
      </c>
      <c r="H406">
        <f t="shared" si="71"/>
        <v>-0.10339575655365429</v>
      </c>
      <c r="J406">
        <f t="shared" si="72"/>
        <v>0.99465941917882106</v>
      </c>
      <c r="K406">
        <f t="shared" si="73"/>
        <v>-0.10321162647129599</v>
      </c>
      <c r="M406">
        <f t="shared" si="74"/>
        <v>1.9946594191788209</v>
      </c>
      <c r="N406">
        <f t="shared" si="75"/>
        <v>-0.10321162647129599</v>
      </c>
      <c r="P406">
        <f t="shared" si="76"/>
        <v>1.9973279245926647</v>
      </c>
      <c r="Q406">
        <f t="shared" si="77"/>
        <v>6.0089874781792085</v>
      </c>
    </row>
    <row r="407" spans="1:17" x14ac:dyDescent="0.2">
      <c r="A407">
        <v>6603.5883953654402</v>
      </c>
      <c r="B407" s="1">
        <f>APF_B!N407-APF_A!N407</f>
        <v>-5.8260541847748186</v>
      </c>
      <c r="C407">
        <f t="shared" si="67"/>
        <v>-1.6183483846596718E-2</v>
      </c>
      <c r="D407">
        <f t="shared" si="68"/>
        <v>-1.6183483846596718E-2</v>
      </c>
      <c r="E407">
        <f t="shared" si="69"/>
        <v>-5.8260541847748186</v>
      </c>
      <c r="F407">
        <f t="shared" si="70"/>
        <v>-5.8260541847748186</v>
      </c>
      <c r="H407">
        <f t="shared" si="71"/>
        <v>-0.10168382792391467</v>
      </c>
      <c r="J407">
        <f t="shared" si="72"/>
        <v>0.99483465250715308</v>
      </c>
      <c r="K407">
        <f t="shared" si="73"/>
        <v>-0.10150869012538814</v>
      </c>
      <c r="M407">
        <f t="shared" si="74"/>
        <v>1.9948346525071532</v>
      </c>
      <c r="N407">
        <f t="shared" si="75"/>
        <v>-0.10150869012538814</v>
      </c>
      <c r="P407">
        <f t="shared" si="76"/>
        <v>1.9974156565458043</v>
      </c>
      <c r="Q407">
        <f t="shared" si="77"/>
        <v>6.0093689945631006</v>
      </c>
    </row>
    <row r="408" spans="1:17" x14ac:dyDescent="0.2">
      <c r="A408">
        <v>6699.3087831565581</v>
      </c>
      <c r="B408" s="1">
        <f>APF_B!N408-APF_A!N408</f>
        <v>-5.7293042204552194</v>
      </c>
      <c r="C408">
        <f t="shared" si="67"/>
        <v>-1.5914733945708942E-2</v>
      </c>
      <c r="D408">
        <f t="shared" si="68"/>
        <v>-1.5914733945708942E-2</v>
      </c>
      <c r="E408">
        <f t="shared" si="69"/>
        <v>-5.7293042204552194</v>
      </c>
      <c r="F408">
        <f t="shared" si="70"/>
        <v>-5.7293042204552194</v>
      </c>
      <c r="H408">
        <f t="shared" si="71"/>
        <v>-9.999522249535063E-2</v>
      </c>
      <c r="J408">
        <f t="shared" si="72"/>
        <v>0.99500464222128271</v>
      </c>
      <c r="K408">
        <f t="shared" si="73"/>
        <v>-9.9828663008663082E-2</v>
      </c>
      <c r="M408">
        <f t="shared" si="74"/>
        <v>1.9950046422212826</v>
      </c>
      <c r="N408">
        <f t="shared" si="75"/>
        <v>-9.9828663008663082E-2</v>
      </c>
      <c r="P408">
        <f t="shared" si="76"/>
        <v>1.997500759559947</v>
      </c>
      <c r="Q408">
        <f t="shared" si="77"/>
        <v>6.0097390625754574</v>
      </c>
    </row>
    <row r="409" spans="1:17" x14ac:dyDescent="0.2">
      <c r="A409">
        <v>6796.4166578851236</v>
      </c>
      <c r="B409" s="1">
        <f>APF_B!N409-APF_A!N409</f>
        <v>-5.6338643149819632</v>
      </c>
      <c r="C409">
        <f t="shared" si="67"/>
        <v>-1.5649623097172119E-2</v>
      </c>
      <c r="D409">
        <f t="shared" si="68"/>
        <v>-1.5649623097172119E-2</v>
      </c>
      <c r="E409">
        <f t="shared" si="69"/>
        <v>-5.6338643149819632</v>
      </c>
      <c r="F409">
        <f t="shared" si="70"/>
        <v>-5.6338643149819632</v>
      </c>
      <c r="H409">
        <f t="shared" si="71"/>
        <v>-9.8329481907050154E-2</v>
      </c>
      <c r="J409">
        <f t="shared" si="72"/>
        <v>0.99516955038498633</v>
      </c>
      <c r="K409">
        <f t="shared" si="73"/>
        <v>-9.8171105660189315E-2</v>
      </c>
      <c r="M409">
        <f t="shared" si="74"/>
        <v>1.9951695503849862</v>
      </c>
      <c r="N409">
        <f t="shared" si="75"/>
        <v>-9.8171105660189315E-2</v>
      </c>
      <c r="P409">
        <f t="shared" si="76"/>
        <v>1.9975833151010178</v>
      </c>
      <c r="Q409">
        <f t="shared" si="77"/>
        <v>6.01009803790887</v>
      </c>
    </row>
    <row r="410" spans="1:17" x14ac:dyDescent="0.2">
      <c r="A410">
        <v>6894.9321314629924</v>
      </c>
      <c r="B410" s="1">
        <f>APF_B!N410-APF_A!N410</f>
        <v>-5.5397087109823815</v>
      </c>
      <c r="C410">
        <f t="shared" si="67"/>
        <v>-1.5388079752728838E-2</v>
      </c>
      <c r="D410">
        <f t="shared" si="68"/>
        <v>-1.5388079752728838E-2</v>
      </c>
      <c r="E410">
        <f t="shared" si="69"/>
        <v>-5.5397087109823815</v>
      </c>
      <c r="F410">
        <f t="shared" si="70"/>
        <v>-5.5397087109823815</v>
      </c>
      <c r="H410">
        <f t="shared" si="71"/>
        <v>-9.668615660805352E-2</v>
      </c>
      <c r="J410">
        <f t="shared" si="72"/>
        <v>0.99532953363757859</v>
      </c>
      <c r="K410">
        <f t="shared" si="73"/>
        <v>-9.6535586540924936E-2</v>
      </c>
      <c r="M410">
        <f t="shared" si="74"/>
        <v>1.9953295336375785</v>
      </c>
      <c r="N410">
        <f t="shared" si="75"/>
        <v>-9.6535586540924936E-2</v>
      </c>
      <c r="P410">
        <f t="shared" si="76"/>
        <v>1.9976634018961144</v>
      </c>
      <c r="Q410">
        <f t="shared" si="77"/>
        <v>6.0104462642453349</v>
      </c>
    </row>
    <row r="411" spans="1:17" x14ac:dyDescent="0.2">
      <c r="A411">
        <v>6994.8756073283621</v>
      </c>
      <c r="B411" s="1">
        <f>APF_B!N411-APF_A!N411</f>
        <v>-5.4468121389361954</v>
      </c>
      <c r="C411">
        <f t="shared" si="67"/>
        <v>-1.5130033719267209E-2</v>
      </c>
      <c r="D411">
        <f t="shared" si="68"/>
        <v>-1.5130033719267209E-2</v>
      </c>
      <c r="E411">
        <f t="shared" si="69"/>
        <v>-5.4468121389361954</v>
      </c>
      <c r="F411">
        <f t="shared" si="70"/>
        <v>-5.4468121389361954</v>
      </c>
      <c r="H411">
        <f t="shared" si="71"/>
        <v>-9.5064805562031438E-2</v>
      </c>
      <c r="J411">
        <f t="shared" si="72"/>
        <v>0.99548474339271165</v>
      </c>
      <c r="K411">
        <f t="shared" si="73"/>
        <v>-9.4921681782125608E-2</v>
      </c>
      <c r="M411">
        <f t="shared" si="74"/>
        <v>1.9954847433927116</v>
      </c>
      <c r="N411">
        <f t="shared" si="75"/>
        <v>-9.4921681782125608E-2</v>
      </c>
      <c r="P411">
        <f t="shared" si="76"/>
        <v>1.9977410960345745</v>
      </c>
      <c r="Q411">
        <f t="shared" si="77"/>
        <v>6.0107840737024878</v>
      </c>
    </row>
    <row r="412" spans="1:17" x14ac:dyDescent="0.2">
      <c r="A412">
        <v>7096.2677846715133</v>
      </c>
      <c r="B412" s="1">
        <f>APF_B!N412-APF_A!N412</f>
        <v>-5.3551498007838063</v>
      </c>
      <c r="C412">
        <f t="shared" si="67"/>
        <v>-1.4875416113288352E-2</v>
      </c>
      <c r="D412">
        <f t="shared" si="68"/>
        <v>-1.4875416113288352E-2</v>
      </c>
      <c r="E412">
        <f t="shared" si="69"/>
        <v>-5.3551498007838063</v>
      </c>
      <c r="F412">
        <f t="shared" si="70"/>
        <v>-5.3551498007838063</v>
      </c>
      <c r="H412">
        <f t="shared" si="71"/>
        <v>-9.346499596119584E-2</v>
      </c>
      <c r="J412">
        <f t="shared" si="72"/>
        <v>0.99563532602882265</v>
      </c>
      <c r="K412">
        <f t="shared" si="73"/>
        <v>-9.3328974940690493E-2</v>
      </c>
      <c r="M412">
        <f t="shared" si="74"/>
        <v>1.9956353260288227</v>
      </c>
      <c r="N412">
        <f t="shared" si="75"/>
        <v>-9.3328974940690493E-2</v>
      </c>
      <c r="P412">
        <f t="shared" si="76"/>
        <v>1.9978164710647586</v>
      </c>
      <c r="Q412">
        <f t="shared" si="77"/>
        <v>6.0111117872607212</v>
      </c>
    </row>
    <row r="413" spans="1:17" x14ac:dyDescent="0.2">
      <c r="A413">
        <v>7199.1296627217944</v>
      </c>
      <c r="B413" s="1">
        <f>APF_B!N413-APF_A!N413</f>
        <v>-5.2646973540358317</v>
      </c>
      <c r="C413">
        <f t="shared" si="67"/>
        <v>-1.4624159316766199E-2</v>
      </c>
      <c r="D413">
        <f t="shared" si="68"/>
        <v>-1.4624159316766199E-2</v>
      </c>
      <c r="E413">
        <f t="shared" si="69"/>
        <v>-5.2646973540358317</v>
      </c>
      <c r="F413">
        <f t="shared" si="70"/>
        <v>-5.2646973540358317</v>
      </c>
      <c r="H413">
        <f t="shared" si="71"/>
        <v>-9.1886302948958845E-2</v>
      </c>
      <c r="J413">
        <f t="shared" si="72"/>
        <v>0.99578142307162054</v>
      </c>
      <c r="K413">
        <f t="shared" si="73"/>
        <v>-9.1757056761091596E-2</v>
      </c>
      <c r="M413">
        <f t="shared" si="74"/>
        <v>1.9957814230716204</v>
      </c>
      <c r="N413">
        <f t="shared" si="75"/>
        <v>-9.1757056761091596E-2</v>
      </c>
      <c r="P413">
        <f t="shared" si="76"/>
        <v>1.9978895980867513</v>
      </c>
      <c r="Q413">
        <f t="shared" si="77"/>
        <v>6.0114297151721683</v>
      </c>
    </row>
    <row r="414" spans="1:17" x14ac:dyDescent="0.2">
      <c r="A414">
        <v>7303.4825450967573</v>
      </c>
      <c r="B414" s="1">
        <f>APF_B!N414-APF_A!N414</f>
        <v>-5.1754308963599556</v>
      </c>
      <c r="C414">
        <f t="shared" si="67"/>
        <v>-1.4376196934333211E-2</v>
      </c>
      <c r="D414">
        <f t="shared" si="68"/>
        <v>-1.4376196934333211E-2</v>
      </c>
      <c r="E414">
        <f t="shared" si="69"/>
        <v>-5.1754308963599556</v>
      </c>
      <c r="F414">
        <f t="shared" si="70"/>
        <v>-5.1754308963599556</v>
      </c>
      <c r="H414">
        <f t="shared" si="71"/>
        <v>-9.0328309350922634E-2</v>
      </c>
      <c r="J414">
        <f t="shared" si="72"/>
        <v>0.99592317136898223</v>
      </c>
      <c r="K414">
        <f t="shared" si="73"/>
        <v>-9.0205524943590909E-2</v>
      </c>
      <c r="M414">
        <f t="shared" si="74"/>
        <v>1.9959231713689822</v>
      </c>
      <c r="N414">
        <f t="shared" si="75"/>
        <v>-9.0205524943590909E-2</v>
      </c>
      <c r="P414">
        <f t="shared" si="76"/>
        <v>1.9979605458411744</v>
      </c>
      <c r="Q414">
        <f t="shared" si="77"/>
        <v>6.0117381573523581</v>
      </c>
    </row>
    <row r="415" spans="1:17" x14ac:dyDescent="0.2">
      <c r="A415">
        <v>7409.3480442143164</v>
      </c>
      <c r="B415" s="1">
        <f>APF_B!N415-APF_A!N415</f>
        <v>-5.0873269506207066</v>
      </c>
      <c r="C415">
        <f t="shared" si="67"/>
        <v>-1.4131463751724185E-2</v>
      </c>
      <c r="D415">
        <f t="shared" si="68"/>
        <v>-1.4131463751724185E-2</v>
      </c>
      <c r="E415">
        <f t="shared" si="69"/>
        <v>-5.0873269506207066</v>
      </c>
      <c r="F415">
        <f t="shared" si="70"/>
        <v>-5.0873269506207066</v>
      </c>
      <c r="H415">
        <f t="shared" si="71"/>
        <v>-8.8790605413774315E-2</v>
      </c>
      <c r="J415">
        <f t="shared" si="72"/>
        <v>0.99606070325860829</v>
      </c>
      <c r="K415">
        <f t="shared" si="73"/>
        <v>-8.8673983918433827E-2</v>
      </c>
      <c r="M415">
        <f t="shared" si="74"/>
        <v>1.9960607032586082</v>
      </c>
      <c r="N415">
        <f t="shared" si="75"/>
        <v>-8.8673983918433827E-2</v>
      </c>
      <c r="P415">
        <f t="shared" si="76"/>
        <v>1.9980293807942906</v>
      </c>
      <c r="Q415">
        <f t="shared" si="77"/>
        <v>6.0120374037553992</v>
      </c>
    </row>
    <row r="416" spans="1:17" x14ac:dyDescent="0.2">
      <c r="A416">
        <v>7516.7480857688915</v>
      </c>
      <c r="B416" s="1">
        <f>APF_B!N416-APF_A!N416</f>
        <v>-5.0003624503469268</v>
      </c>
      <c r="C416">
        <f t="shared" si="67"/>
        <v>-1.388989569540813E-2</v>
      </c>
      <c r="D416">
        <f t="shared" si="68"/>
        <v>-1.388989569540813E-2</v>
      </c>
      <c r="E416">
        <f t="shared" si="69"/>
        <v>-5.0003624503469268</v>
      </c>
      <c r="F416">
        <f t="shared" si="70"/>
        <v>-5.0003624503469268</v>
      </c>
      <c r="H416">
        <f t="shared" si="71"/>
        <v>-8.7272788551645344E-2</v>
      </c>
      <c r="J416">
        <f t="shared" si="72"/>
        <v>0.99619414672877393</v>
      </c>
      <c r="K416">
        <f t="shared" si="73"/>
        <v>-8.7162044625686164E-2</v>
      </c>
      <c r="M416">
        <f t="shared" si="74"/>
        <v>1.996194146728774</v>
      </c>
      <c r="N416">
        <f t="shared" si="75"/>
        <v>-8.7162044625686164E-2</v>
      </c>
      <c r="P416">
        <f t="shared" si="76"/>
        <v>1.9980961672195732</v>
      </c>
      <c r="Q416">
        <f t="shared" si="77"/>
        <v>6.0123277347334483</v>
      </c>
    </row>
    <row r="417" spans="1:17" x14ac:dyDescent="0.2">
      <c r="A417">
        <v>7625.7049132723787</v>
      </c>
      <c r="B417" s="1">
        <f>APF_B!N417-APF_A!N417</f>
        <v>-4.9145147256057271</v>
      </c>
      <c r="C417">
        <f t="shared" si="67"/>
        <v>-1.3651429793349242E-2</v>
      </c>
      <c r="D417">
        <f t="shared" si="68"/>
        <v>-1.3651429793349242E-2</v>
      </c>
      <c r="E417">
        <f t="shared" si="69"/>
        <v>-4.9145147256057271</v>
      </c>
      <c r="F417">
        <f t="shared" si="70"/>
        <v>-4.9145147256057271</v>
      </c>
      <c r="H417">
        <f t="shared" si="71"/>
        <v>-8.5774463099565615E-2</v>
      </c>
      <c r="J417">
        <f t="shared" si="72"/>
        <v>0.99632362557248688</v>
      </c>
      <c r="K417">
        <f t="shared" si="73"/>
        <v>-8.5669324300445562E-2</v>
      </c>
      <c r="M417">
        <f t="shared" si="74"/>
        <v>1.996323625572487</v>
      </c>
      <c r="N417">
        <f t="shared" si="75"/>
        <v>-8.5669324300445562E-2</v>
      </c>
      <c r="P417">
        <f t="shared" si="76"/>
        <v>1.9981609672759035</v>
      </c>
      <c r="Q417">
        <f t="shared" si="77"/>
        <v>6.0126094213811943</v>
      </c>
    </row>
    <row r="418" spans="1:17" x14ac:dyDescent="0.2">
      <c r="A418">
        <v>7736.2410926610446</v>
      </c>
      <c r="B418" s="1">
        <f>APF_B!N418-APF_A!N418</f>
        <v>-4.8297614892606475</v>
      </c>
      <c r="C418">
        <f t="shared" si="67"/>
        <v>-1.3416004136835132E-2</v>
      </c>
      <c r="D418">
        <f t="shared" si="68"/>
        <v>-1.3416004136835132E-2</v>
      </c>
      <c r="E418">
        <f t="shared" si="69"/>
        <v>-4.8297614892606475</v>
      </c>
      <c r="F418">
        <f t="shared" si="70"/>
        <v>-4.8297614892606475</v>
      </c>
      <c r="H418">
        <f t="shared" si="71"/>
        <v>-8.4295240073623046E-2</v>
      </c>
      <c r="J418">
        <f t="shared" si="72"/>
        <v>0.99644925953535224</v>
      </c>
      <c r="K418">
        <f t="shared" si="73"/>
        <v>-8.4195446263133314E-2</v>
      </c>
      <c r="M418">
        <f t="shared" si="74"/>
        <v>1.9964492595353522</v>
      </c>
      <c r="N418">
        <f t="shared" si="75"/>
        <v>-8.4195446263133314E-2</v>
      </c>
      <c r="P418">
        <f t="shared" si="76"/>
        <v>1.998223841082551</v>
      </c>
      <c r="Q418">
        <f t="shared" si="77"/>
        <v>6.0128827258660724</v>
      </c>
    </row>
    <row r="419" spans="1:17" x14ac:dyDescent="0.2">
      <c r="A419">
        <v>7848.3795169690793</v>
      </c>
      <c r="B419" s="1">
        <f>APF_B!N419-APF_A!N419</f>
        <v>-4.7460808235911145</v>
      </c>
      <c r="C419">
        <f t="shared" si="67"/>
        <v>-1.3183557843308651E-2</v>
      </c>
      <c r="D419">
        <f t="shared" si="68"/>
        <v>-1.3183557843308651E-2</v>
      </c>
      <c r="E419">
        <f t="shared" si="69"/>
        <v>-4.7460808235911145</v>
      </c>
      <c r="F419">
        <f t="shared" si="70"/>
        <v>-4.7460808235911145</v>
      </c>
      <c r="H419">
        <f t="shared" si="71"/>
        <v>-8.2834736937429113E-2</v>
      </c>
      <c r="J419">
        <f t="shared" si="72"/>
        <v>0.99657116445742777</v>
      </c>
      <c r="K419">
        <f t="shared" si="73"/>
        <v>-8.2740039714556374E-2</v>
      </c>
      <c r="M419">
        <f t="shared" si="74"/>
        <v>1.9965711644574278</v>
      </c>
      <c r="N419">
        <f t="shared" si="75"/>
        <v>-8.2740039714556374E-2</v>
      </c>
      <c r="P419">
        <f t="shared" si="76"/>
        <v>1.9982848467910814</v>
      </c>
      <c r="Q419">
        <f t="shared" si="77"/>
        <v>6.0131479017448264</v>
      </c>
    </row>
    <row r="420" spans="1:17" x14ac:dyDescent="0.2">
      <c r="A420">
        <v>7962.143411069952</v>
      </c>
      <c r="B420" s="1">
        <f>APF_B!N420-APF_A!N420</f>
        <v>-4.6634511672539247</v>
      </c>
      <c r="C420">
        <f t="shared" si="67"/>
        <v>-1.2954031020149791E-2</v>
      </c>
      <c r="D420">
        <f t="shared" si="68"/>
        <v>-1.2954031020149791E-2</v>
      </c>
      <c r="E420">
        <f t="shared" si="69"/>
        <v>-4.6634511672539247</v>
      </c>
      <c r="F420">
        <f t="shared" si="70"/>
        <v>-4.6634511672539247</v>
      </c>
      <c r="H420">
        <f t="shared" si="71"/>
        <v>-8.1392577374553757E-2</v>
      </c>
      <c r="J420">
        <f t="shared" si="72"/>
        <v>0.99668945240933737</v>
      </c>
      <c r="K420">
        <f t="shared" si="73"/>
        <v>-8.1302739535486765E-2</v>
      </c>
      <c r="M420">
        <f t="shared" si="74"/>
        <v>1.9966894524093375</v>
      </c>
      <c r="N420">
        <f t="shared" si="75"/>
        <v>-8.1302739535486765E-2</v>
      </c>
      <c r="P420">
        <f t="shared" si="76"/>
        <v>1.99834404065433</v>
      </c>
      <c r="Q420">
        <f t="shared" si="77"/>
        <v>6.0134051942670723</v>
      </c>
    </row>
    <row r="421" spans="1:17" x14ac:dyDescent="0.2">
      <c r="A421">
        <v>8077.5563364865275</v>
      </c>
      <c r="B421" s="1">
        <f>APF_B!N421-APF_A!N421</f>
        <v>-4.5818513025653829</v>
      </c>
      <c r="C421">
        <f t="shared" si="67"/>
        <v>-1.2727364729348286E-2</v>
      </c>
      <c r="D421">
        <f t="shared" si="68"/>
        <v>-1.2727364729348286E-2</v>
      </c>
      <c r="E421">
        <f t="shared" si="69"/>
        <v>-4.5818513025653829</v>
      </c>
      <c r="F421">
        <f t="shared" si="70"/>
        <v>-4.5818513025653829</v>
      </c>
      <c r="H421">
        <f t="shared" si="71"/>
        <v>-7.9968391066556843E-2</v>
      </c>
      <c r="J421">
        <f t="shared" si="72"/>
        <v>0.99680423182289712</v>
      </c>
      <c r="K421">
        <f t="shared" si="73"/>
        <v>-7.9883186090465019E-2</v>
      </c>
      <c r="M421">
        <f t="shared" si="74"/>
        <v>1.9968042318228971</v>
      </c>
      <c r="N421">
        <f t="shared" si="75"/>
        <v>-7.9883186090465019E-2</v>
      </c>
      <c r="P421">
        <f t="shared" si="76"/>
        <v>1.9984014770925771</v>
      </c>
      <c r="Q421">
        <f t="shared" si="77"/>
        <v>6.0136548406664421</v>
      </c>
    </row>
    <row r="422" spans="1:17" x14ac:dyDescent="0.2">
      <c r="A422">
        <v>8194.64219627083</v>
      </c>
      <c r="B422" s="1">
        <f>APF_B!N422-APF_A!N422</f>
        <v>-4.5012603430845957</v>
      </c>
      <c r="C422">
        <f t="shared" si="67"/>
        <v>-1.2503500953012765E-2</v>
      </c>
      <c r="D422">
        <f t="shared" si="68"/>
        <v>-1.2503500953012765E-2</v>
      </c>
      <c r="E422">
        <f t="shared" si="69"/>
        <v>-4.5012603430845957</v>
      </c>
      <c r="F422">
        <f t="shared" si="70"/>
        <v>-4.5012603430845957</v>
      </c>
      <c r="H422">
        <f t="shared" si="71"/>
        <v>-7.8561813476275763E-2</v>
      </c>
      <c r="J422">
        <f t="shared" si="72"/>
        <v>0.99691560761649611</v>
      </c>
      <c r="K422">
        <f t="shared" si="73"/>
        <v>-7.8481025035561203E-2</v>
      </c>
      <c r="M422">
        <f t="shared" si="74"/>
        <v>1.9969156076164962</v>
      </c>
      <c r="N422">
        <f t="shared" si="75"/>
        <v>-7.8481025035561203E-2</v>
      </c>
      <c r="P422">
        <f t="shared" si="76"/>
        <v>1.9984572087570434</v>
      </c>
      <c r="Q422">
        <f t="shared" si="77"/>
        <v>6.013897070439862</v>
      </c>
    </row>
    <row r="423" spans="1:17" x14ac:dyDescent="0.2">
      <c r="A423">
        <v>8313.4252399546276</v>
      </c>
      <c r="B423" s="1">
        <f>APF_B!N423-APF_A!N423</f>
        <v>-4.4216577214787662</v>
      </c>
      <c r="C423">
        <f t="shared" si="67"/>
        <v>-1.2282382559663239E-2</v>
      </c>
      <c r="D423">
        <f t="shared" si="68"/>
        <v>-1.2282382559663239E-2</v>
      </c>
      <c r="E423">
        <f t="shared" si="69"/>
        <v>-4.4216577214787662</v>
      </c>
      <c r="F423">
        <f t="shared" si="70"/>
        <v>-4.4216577214787662</v>
      </c>
      <c r="H423">
        <f t="shared" si="71"/>
        <v>-7.7172485636034863E-2</v>
      </c>
      <c r="J423">
        <f t="shared" si="72"/>
        <v>0.99702368131545838</v>
      </c>
      <c r="K423">
        <f t="shared" si="73"/>
        <v>-7.7095907129829638E-2</v>
      </c>
      <c r="M423">
        <f t="shared" si="74"/>
        <v>1.9970236813154583</v>
      </c>
      <c r="N423">
        <f t="shared" si="75"/>
        <v>-7.7095907129829638E-2</v>
      </c>
      <c r="P423">
        <f t="shared" si="76"/>
        <v>1.9985112865908254</v>
      </c>
      <c r="Q423">
        <f t="shared" si="77"/>
        <v>6.0141321056154817</v>
      </c>
    </row>
    <row r="424" spans="1:17" x14ac:dyDescent="0.2">
      <c r="A424">
        <v>8433.9300685716516</v>
      </c>
      <c r="B424" s="1">
        <f>APF_B!N424-APF_A!N424</f>
        <v>-4.3430231776508776</v>
      </c>
      <c r="C424">
        <f t="shared" si="67"/>
        <v>-1.2063953271252438E-2</v>
      </c>
      <c r="D424">
        <f t="shared" si="68"/>
        <v>-1.2063953271252438E-2</v>
      </c>
      <c r="E424">
        <f t="shared" si="69"/>
        <v>-4.3430231776508776</v>
      </c>
      <c r="F424">
        <f t="shared" si="70"/>
        <v>-4.3430231776508776</v>
      </c>
      <c r="H424">
        <f t="shared" si="71"/>
        <v>-7.5800053940434431E-2</v>
      </c>
      <c r="J424">
        <f t="shared" si="72"/>
        <v>0.99712855116760635</v>
      </c>
      <c r="K424">
        <f t="shared" si="73"/>
        <v>-7.5727488050180966E-2</v>
      </c>
      <c r="M424">
        <f t="shared" si="74"/>
        <v>1.9971285511676062</v>
      </c>
      <c r="N424">
        <f t="shared" si="75"/>
        <v>-7.5727488050180966E-2</v>
      </c>
      <c r="P424">
        <f t="shared" si="76"/>
        <v>1.9985637598873878</v>
      </c>
      <c r="Q424">
        <f t="shared" si="77"/>
        <v>6.0143601610097939</v>
      </c>
    </row>
    <row r="425" spans="1:17" x14ac:dyDescent="0.2">
      <c r="A425">
        <v>8556.1816397527655</v>
      </c>
      <c r="B425" s="1">
        <f>APF_B!N425-APF_A!N425</f>
        <v>-4.2653367471124852</v>
      </c>
      <c r="C425">
        <f t="shared" si="67"/>
        <v>-1.1848157630868014E-2</v>
      </c>
      <c r="D425">
        <f t="shared" si="68"/>
        <v>-1.1848157630868014E-2</v>
      </c>
      <c r="E425">
        <f t="shared" si="69"/>
        <v>-4.2653367471124852</v>
      </c>
      <c r="F425">
        <f t="shared" si="70"/>
        <v>-4.2653367471124852</v>
      </c>
      <c r="H425">
        <f t="shared" si="71"/>
        <v>-7.4444169943417612E-2</v>
      </c>
      <c r="J425">
        <f t="shared" si="72"/>
        <v>0.99723031225422731</v>
      </c>
      <c r="K425">
        <f t="shared" si="73"/>
        <v>-7.4375428209431813E-2</v>
      </c>
      <c r="M425">
        <f t="shared" si="74"/>
        <v>1.9972303122542274</v>
      </c>
      <c r="N425">
        <f t="shared" si="75"/>
        <v>-7.4375428209431813E-2</v>
      </c>
      <c r="P425">
        <f t="shared" si="76"/>
        <v>1.9986146763467076</v>
      </c>
      <c r="Q425">
        <f t="shared" si="77"/>
        <v>6.0145814444743646</v>
      </c>
    </row>
    <row r="426" spans="1:17" x14ac:dyDescent="0.2">
      <c r="A426">
        <v>8680.205272894882</v>
      </c>
      <c r="B426" s="1">
        <f>APF_B!N426-APF_A!N426</f>
        <v>-4.1885787495816089</v>
      </c>
      <c r="C426">
        <f t="shared" si="67"/>
        <v>-1.1634940971060024E-2</v>
      </c>
      <c r="D426">
        <f t="shared" si="68"/>
        <v>-1.1634940971060024E-2</v>
      </c>
      <c r="E426">
        <f t="shared" si="69"/>
        <v>-4.1885787495816089</v>
      </c>
      <c r="F426">
        <f t="shared" si="70"/>
        <v>-4.1885787495816089</v>
      </c>
      <c r="H426">
        <f t="shared" si="71"/>
        <v>-7.3104490159266136E-2</v>
      </c>
      <c r="J426">
        <f t="shared" si="72"/>
        <v>0.99732905659664173</v>
      </c>
      <c r="K426">
        <f t="shared" si="73"/>
        <v>-7.3039392577242165E-2</v>
      </c>
      <c r="M426">
        <f t="shared" si="74"/>
        <v>1.9973290565966417</v>
      </c>
      <c r="N426">
        <f t="shared" si="75"/>
        <v>-7.3039392577242165E-2</v>
      </c>
      <c r="P426">
        <f t="shared" si="76"/>
        <v>1.9986640821291815</v>
      </c>
      <c r="Q426">
        <f t="shared" si="77"/>
        <v>6.0147961571326505</v>
      </c>
    </row>
    <row r="427" spans="1:17" x14ac:dyDescent="0.2">
      <c r="A427">
        <v>8806.0266544048336</v>
      </c>
      <c r="B427" s="1">
        <f>APF_B!N427-APF_A!N427</f>
        <v>-4.1127297777898661</v>
      </c>
      <c r="C427">
        <f t="shared" si="67"/>
        <v>-1.1424249382749628E-2</v>
      </c>
      <c r="D427">
        <f t="shared" si="68"/>
        <v>-1.1424249382749628E-2</v>
      </c>
      <c r="E427">
        <f t="shared" si="69"/>
        <v>-4.1127297777898661</v>
      </c>
      <c r="F427">
        <f t="shared" si="70"/>
        <v>-4.1127297777898661</v>
      </c>
      <c r="H427">
        <f t="shared" si="71"/>
        <v>-7.1780675867247928E-2</v>
      </c>
      <c r="J427">
        <f t="shared" si="72"/>
        <v>0.99742487325855533</v>
      </c>
      <c r="K427">
        <f t="shared" si="73"/>
        <v>-7.1719050503718032E-2</v>
      </c>
      <c r="M427">
        <f t="shared" si="74"/>
        <v>1.9974248732585553</v>
      </c>
      <c r="N427">
        <f t="shared" si="75"/>
        <v>-7.1719050503718032E-2</v>
      </c>
      <c r="P427">
        <f t="shared" si="76"/>
        <v>1.9987120219073859</v>
      </c>
      <c r="Q427">
        <f t="shared" si="77"/>
        <v>6.0150044936073481</v>
      </c>
    </row>
    <row r="428" spans="1:17" x14ac:dyDescent="0.2">
      <c r="A428">
        <v>8933.6718430192668</v>
      </c>
      <c r="B428" s="1">
        <f>APF_B!N428-APF_A!N428</f>
        <v>-4.0377706864800871</v>
      </c>
      <c r="C428">
        <f t="shared" si="67"/>
        <v>-1.1216029684666909E-2</v>
      </c>
      <c r="D428">
        <f t="shared" si="68"/>
        <v>-1.1216029684666909E-2</v>
      </c>
      <c r="E428">
        <f t="shared" si="69"/>
        <v>-4.0377706864800871</v>
      </c>
      <c r="F428">
        <f t="shared" si="70"/>
        <v>-4.0377706864800871</v>
      </c>
      <c r="H428">
        <f t="shared" si="71"/>
        <v>-7.0472392919589205E-2</v>
      </c>
      <c r="J428">
        <f t="shared" si="72"/>
        <v>0.99751784844437041</v>
      </c>
      <c r="K428">
        <f t="shared" si="73"/>
        <v>-7.0414075545404728E-2</v>
      </c>
      <c r="M428">
        <f t="shared" si="74"/>
        <v>1.9975178484443705</v>
      </c>
      <c r="N428">
        <f t="shared" si="75"/>
        <v>-7.0414075545404728E-2</v>
      </c>
      <c r="P428">
        <f t="shared" si="76"/>
        <v>1.9987585389157794</v>
      </c>
      <c r="Q428">
        <f t="shared" si="77"/>
        <v>6.0152066422386232</v>
      </c>
    </row>
    <row r="429" spans="1:17" x14ac:dyDescent="0.2">
      <c r="A429">
        <v>9063.1672752016384</v>
      </c>
      <c r="B429" s="1">
        <f>APF_B!N429-APF_A!N429</f>
        <v>-3.9636825815768475</v>
      </c>
      <c r="C429">
        <f t="shared" si="67"/>
        <v>-1.1010229393269021E-2</v>
      </c>
      <c r="D429">
        <f t="shared" si="68"/>
        <v>-1.1010229393269021E-2</v>
      </c>
      <c r="E429">
        <f t="shared" si="69"/>
        <v>-3.9636825815768475</v>
      </c>
      <c r="F429">
        <f t="shared" si="70"/>
        <v>-3.9636825815768475</v>
      </c>
      <c r="H429">
        <f t="shared" si="71"/>
        <v>-6.917931155246472E-2</v>
      </c>
      <c r="J429">
        <f t="shared" si="72"/>
        <v>0.99760806559362536</v>
      </c>
      <c r="K429">
        <f t="shared" si="73"/>
        <v>-6.9124145293413181E-2</v>
      </c>
      <c r="M429">
        <f t="shared" si="74"/>
        <v>1.9976080655936252</v>
      </c>
      <c r="N429">
        <f t="shared" si="75"/>
        <v>-6.9124145293413181E-2</v>
      </c>
      <c r="P429">
        <f t="shared" si="76"/>
        <v>1.9988036749984353</v>
      </c>
      <c r="Q429">
        <f t="shared" si="77"/>
        <v>6.0154027852936567</v>
      </c>
    </row>
    <row r="430" spans="1:17" x14ac:dyDescent="0.2">
      <c r="A430">
        <v>9194.5397706174554</v>
      </c>
      <c r="B430" s="1">
        <f>APF_B!N430-APF_A!N430</f>
        <v>-3.8904468095138327</v>
      </c>
      <c r="C430">
        <f t="shared" si="67"/>
        <v>-1.080679669309398E-2</v>
      </c>
      <c r="D430">
        <f t="shared" si="68"/>
        <v>-1.080679669309398E-2</v>
      </c>
      <c r="E430">
        <f t="shared" si="69"/>
        <v>-3.8904468095138327</v>
      </c>
      <c r="F430">
        <f t="shared" si="70"/>
        <v>-3.8904468095138327</v>
      </c>
      <c r="H430">
        <f t="shared" si="71"/>
        <v>-6.7901106199725031E-2</v>
      </c>
      <c r="J430">
        <f t="shared" si="72"/>
        <v>0.99769560547171476</v>
      </c>
      <c r="K430">
        <f t="shared" si="73"/>
        <v>-6.7848941203444757E-2</v>
      </c>
      <c r="M430">
        <f t="shared" si="74"/>
        <v>1.9976956054717148</v>
      </c>
      <c r="N430">
        <f t="shared" si="75"/>
        <v>-6.7848941203444757E-2</v>
      </c>
      <c r="P430">
        <f t="shared" si="76"/>
        <v>1.9988474706548844</v>
      </c>
      <c r="Q430">
        <f t="shared" si="77"/>
        <v>6.0155930991678286</v>
      </c>
    </row>
    <row r="431" spans="1:17" x14ac:dyDescent="0.2">
      <c r="A431">
        <v>9327.8165376888228</v>
      </c>
      <c r="B431" s="1">
        <f>APF_B!N431-APF_A!N431</f>
        <v>-3.8180449467004678</v>
      </c>
      <c r="C431">
        <f t="shared" si="67"/>
        <v>-1.0605680407501299E-2</v>
      </c>
      <c r="D431">
        <f t="shared" si="68"/>
        <v>-1.0605680407501299E-2</v>
      </c>
      <c r="E431">
        <f t="shared" si="69"/>
        <v>-3.8180449467004678</v>
      </c>
      <c r="F431">
        <f t="shared" si="70"/>
        <v>-3.8180449467004678</v>
      </c>
      <c r="H431">
        <f t="shared" si="71"/>
        <v>-6.6637455309054572E-2</v>
      </c>
      <c r="J431">
        <f t="shared" si="72"/>
        <v>0.99778054625704327</v>
      </c>
      <c r="K431">
        <f t="shared" si="73"/>
        <v>-6.6588148427451976E-2</v>
      </c>
      <c r="M431">
        <f t="shared" si="74"/>
        <v>1.9977805462570433</v>
      </c>
      <c r="N431">
        <f t="shared" si="75"/>
        <v>-6.6588148427451976E-2</v>
      </c>
      <c r="P431">
        <f t="shared" si="76"/>
        <v>1.998889965084143</v>
      </c>
      <c r="Q431">
        <f t="shared" si="77"/>
        <v>6.0157777545779041</v>
      </c>
    </row>
    <row r="432" spans="1:17" x14ac:dyDescent="0.2">
      <c r="A432">
        <v>9463.0251792296112</v>
      </c>
      <c r="B432" s="1">
        <f>APF_B!N432-APF_A!N432</f>
        <v>-3.7464587891108181</v>
      </c>
      <c r="C432">
        <f t="shared" si="67"/>
        <v>-1.0406829969752273E-2</v>
      </c>
      <c r="D432">
        <f t="shared" si="68"/>
        <v>-1.0406829969752273E-2</v>
      </c>
      <c r="E432">
        <f t="shared" si="69"/>
        <v>-3.7464587891108181</v>
      </c>
      <c r="F432">
        <f t="shared" si="70"/>
        <v>-3.7464587891108181</v>
      </c>
      <c r="H432">
        <f t="shared" si="71"/>
        <v>-6.5388041160263657E-2</v>
      </c>
      <c r="J432">
        <f t="shared" si="72"/>
        <v>0.99786296362475191</v>
      </c>
      <c r="K432">
        <f t="shared" si="73"/>
        <v>-6.5341455646679772E-2</v>
      </c>
      <c r="M432">
        <f t="shared" si="74"/>
        <v>1.997862963624752</v>
      </c>
      <c r="N432">
        <f t="shared" si="75"/>
        <v>-6.5341455646679772E-2</v>
      </c>
      <c r="P432">
        <f t="shared" si="76"/>
        <v>1.9989311962269998</v>
      </c>
      <c r="Q432">
        <f t="shared" si="77"/>
        <v>6.0159569167475304</v>
      </c>
    </row>
    <row r="433" spans="1:17" x14ac:dyDescent="0.2">
      <c r="A433">
        <v>9600.193698162233</v>
      </c>
      <c r="B433" s="1">
        <f>APF_B!N433-APF_A!N433</f>
        <v>-3.6756703419786732</v>
      </c>
      <c r="C433">
        <f t="shared" si="67"/>
        <v>-1.0210195394385203E-2</v>
      </c>
      <c r="D433">
        <f t="shared" si="68"/>
        <v>-1.0210195394385203E-2</v>
      </c>
      <c r="E433">
        <f t="shared" si="69"/>
        <v>-3.6756703419786732</v>
      </c>
      <c r="F433">
        <f t="shared" si="70"/>
        <v>-3.6756703419786732</v>
      </c>
      <c r="H433">
        <f t="shared" si="71"/>
        <v>-6.4152549685433796E-2</v>
      </c>
      <c r="J433">
        <f t="shared" si="72"/>
        <v>0.99794293082715113</v>
      </c>
      <c r="K433">
        <f t="shared" si="73"/>
        <v>-6.4108554905845508E-2</v>
      </c>
      <c r="M433">
        <f t="shared" si="74"/>
        <v>1.997942930827151</v>
      </c>
      <c r="N433">
        <f t="shared" si="75"/>
        <v>-6.4108554905845508E-2</v>
      </c>
      <c r="P433">
        <f t="shared" si="76"/>
        <v>1.9989712008066303</v>
      </c>
      <c r="Q433">
        <f t="shared" si="77"/>
        <v>6.0161307455853503</v>
      </c>
    </row>
    <row r="434" spans="1:17" x14ac:dyDescent="0.2">
      <c r="A434">
        <v>9739.3505033172714</v>
      </c>
      <c r="B434" s="1">
        <f>APF_B!N434-APF_A!N434</f>
        <v>-3.6056618095819886</v>
      </c>
      <c r="C434">
        <f t="shared" si="67"/>
        <v>-1.0015727248838858E-2</v>
      </c>
      <c r="D434">
        <f t="shared" si="68"/>
        <v>-1.0015727248838858E-2</v>
      </c>
      <c r="E434">
        <f t="shared" si="69"/>
        <v>-3.605661809581989</v>
      </c>
      <c r="F434">
        <f t="shared" si="70"/>
        <v>-3.605661809581989</v>
      </c>
      <c r="H434">
        <f t="shared" si="71"/>
        <v>-6.2930670290622534E-2</v>
      </c>
      <c r="J434">
        <f t="shared" si="72"/>
        <v>0.99802051877098608</v>
      </c>
      <c r="K434">
        <f t="shared" si="73"/>
        <v>-6.2889141448201055E-2</v>
      </c>
      <c r="M434">
        <f t="shared" si="74"/>
        <v>1.9980205187709861</v>
      </c>
      <c r="N434">
        <f t="shared" si="75"/>
        <v>-6.2889141448201055E-2</v>
      </c>
      <c r="P434">
        <f t="shared" si="76"/>
        <v>1.9990100143676051</v>
      </c>
      <c r="Q434">
        <f t="shared" si="77"/>
        <v>6.016299395856052</v>
      </c>
    </row>
    <row r="435" spans="1:17" x14ac:dyDescent="0.2">
      <c r="A435">
        <v>9880.5244153172043</v>
      </c>
      <c r="B435" s="1">
        <f>APF_B!N435-APF_A!N435</f>
        <v>-3.5364155851004284</v>
      </c>
      <c r="C435">
        <f t="shared" si="67"/>
        <v>-9.8233766252789675E-3</v>
      </c>
      <c r="D435">
        <f t="shared" si="68"/>
        <v>-9.8233766252789675E-3</v>
      </c>
      <c r="E435">
        <f t="shared" si="69"/>
        <v>-3.5364155851004284</v>
      </c>
      <c r="F435">
        <f t="shared" si="70"/>
        <v>-3.5364155851004284</v>
      </c>
      <c r="H435">
        <f t="shared" si="71"/>
        <v>-6.1722095678844201E-2</v>
      </c>
      <c r="J435">
        <f t="shared" si="72"/>
        <v>0.99809579609165355</v>
      </c>
      <c r="K435">
        <f t="shared" si="73"/>
        <v>-6.1682913551227972E-2</v>
      </c>
      <c r="M435">
        <f t="shared" si="74"/>
        <v>1.9980957960916537</v>
      </c>
      <c r="N435">
        <f t="shared" si="75"/>
        <v>-6.1682913551227972E-2</v>
      </c>
      <c r="P435">
        <f t="shared" si="76"/>
        <v>1.9990476713133449</v>
      </c>
      <c r="Q435">
        <f t="shared" si="77"/>
        <v>6.0164630173445488</v>
      </c>
    </row>
    <row r="436" spans="1:17" x14ac:dyDescent="0.2">
      <c r="A436">
        <v>10023.744672545454</v>
      </c>
      <c r="B436" s="1">
        <f>APF_B!N436-APF_A!N436</f>
        <v>-3.4679142405288985</v>
      </c>
      <c r="C436">
        <f t="shared" si="67"/>
        <v>-9.6330951125802745E-3</v>
      </c>
      <c r="D436">
        <f t="shared" si="68"/>
        <v>-9.6330951125802745E-3</v>
      </c>
      <c r="E436">
        <f t="shared" si="69"/>
        <v>-3.467914240528899</v>
      </c>
      <c r="F436">
        <f t="shared" si="70"/>
        <v>-3.467914240528899</v>
      </c>
      <c r="H436">
        <f t="shared" si="71"/>
        <v>-6.0526521674027861E-2</v>
      </c>
      <c r="J436">
        <f t="shared" si="72"/>
        <v>0.99816882922448424</v>
      </c>
      <c r="K436">
        <f t="shared" si="73"/>
        <v>-6.0489572362700222E-2</v>
      </c>
      <c r="M436">
        <f t="shared" si="74"/>
        <v>1.9981688292244844</v>
      </c>
      <c r="N436">
        <f t="shared" si="75"/>
        <v>-6.0489572362700222E-2</v>
      </c>
      <c r="P436">
        <f t="shared" si="76"/>
        <v>1.9990842049420952</v>
      </c>
      <c r="Q436">
        <f t="shared" si="77"/>
        <v>6.0166217550136558</v>
      </c>
    </row>
    <row r="437" spans="1:17" x14ac:dyDescent="0.2">
      <c r="A437">
        <v>10169.040937201877</v>
      </c>
      <c r="B437" s="1">
        <f>APF_B!N437-APF_A!N437</f>
        <v>-3.4001405166322343</v>
      </c>
      <c r="C437">
        <f t="shared" si="67"/>
        <v>-9.4448347684228731E-3</v>
      </c>
      <c r="D437">
        <f t="shared" si="68"/>
        <v>-9.4448347684228731E-3</v>
      </c>
      <c r="E437">
        <f t="shared" si="69"/>
        <v>-3.4001405166322343</v>
      </c>
      <c r="F437">
        <f t="shared" si="70"/>
        <v>-3.4001405166322343</v>
      </c>
      <c r="H437">
        <f t="shared" si="71"/>
        <v>-5.9343647045693504E-2</v>
      </c>
      <c r="J437">
        <f t="shared" si="72"/>
        <v>0.9982396824731935</v>
      </c>
      <c r="K437">
        <f t="shared" si="73"/>
        <v>-5.9308821736886473E-2</v>
      </c>
      <c r="M437">
        <f t="shared" si="74"/>
        <v>1.9982396824731934</v>
      </c>
      <c r="N437">
        <f t="shared" si="75"/>
        <v>-5.9308821736886473E-2</v>
      </c>
      <c r="P437">
        <f t="shared" si="76"/>
        <v>1.9991196474814574</v>
      </c>
      <c r="Q437">
        <f t="shared" si="77"/>
        <v>6.0167757491554088</v>
      </c>
    </row>
    <row r="438" spans="1:17" x14ac:dyDescent="0.2">
      <c r="A438">
        <v>10316.443301446121</v>
      </c>
      <c r="B438" s="1">
        <f>APF_B!N438-APF_A!N438</f>
        <v>-3.3330773129226827</v>
      </c>
      <c r="C438">
        <f t="shared" si="67"/>
        <v>-9.2585480914518965E-3</v>
      </c>
      <c r="D438">
        <f t="shared" si="68"/>
        <v>-9.2585480914518965E-3</v>
      </c>
      <c r="E438">
        <f t="shared" si="69"/>
        <v>-3.3330773129226827</v>
      </c>
      <c r="F438">
        <f t="shared" si="70"/>
        <v>-3.3330773129226827</v>
      </c>
      <c r="H438">
        <f t="shared" si="71"/>
        <v>-5.8173173334026156E-2</v>
      </c>
      <c r="J438">
        <f t="shared" si="72"/>
        <v>0.998308418075604</v>
      </c>
      <c r="K438">
        <f t="shared" si="73"/>
        <v>-5.8140368070601293E-2</v>
      </c>
      <c r="M438">
        <f t="shared" si="74"/>
        <v>1.9983084180756041</v>
      </c>
      <c r="N438">
        <f t="shared" si="75"/>
        <v>-5.8140368070601293E-2</v>
      </c>
      <c r="P438">
        <f t="shared" si="76"/>
        <v>1.9991540301215431</v>
      </c>
      <c r="Q438">
        <f t="shared" si="77"/>
        <v>6.0169251355363009</v>
      </c>
    </row>
    <row r="439" spans="1:17" x14ac:dyDescent="0.2">
      <c r="A439">
        <v>10465.982293629899</v>
      </c>
      <c r="B439" s="1">
        <f>APF_B!N439-APF_A!N439</f>
        <v>-3.2667076776470481</v>
      </c>
      <c r="C439">
        <f t="shared" si="67"/>
        <v>-9.074187993464022E-3</v>
      </c>
      <c r="D439">
        <f t="shared" si="68"/>
        <v>-9.074187993464022E-3</v>
      </c>
      <c r="E439">
        <f t="shared" si="69"/>
        <v>-3.2667076776470481</v>
      </c>
      <c r="F439">
        <f t="shared" si="70"/>
        <v>-3.2667076776470481</v>
      </c>
      <c r="H439">
        <f t="shared" si="71"/>
        <v>-5.7014804675118561E-2</v>
      </c>
      <c r="J439">
        <f t="shared" si="72"/>
        <v>0.99837509626673038</v>
      </c>
      <c r="K439">
        <f t="shared" si="73"/>
        <v>-5.698392013890359E-2</v>
      </c>
      <c r="M439">
        <f t="shared" si="74"/>
        <v>1.9983750962667304</v>
      </c>
      <c r="N439">
        <f t="shared" si="75"/>
        <v>-5.698392013890359E-2</v>
      </c>
      <c r="P439">
        <f t="shared" si="76"/>
        <v>1.999187383046787</v>
      </c>
      <c r="Q439">
        <f t="shared" si="77"/>
        <v>6.017070045536645</v>
      </c>
    </row>
    <row r="440" spans="1:17" x14ac:dyDescent="0.2">
      <c r="A440">
        <v>10617.688884619774</v>
      </c>
      <c r="B440" s="1">
        <f>APF_B!N440-APF_A!N440</f>
        <v>-3.2010147977642305</v>
      </c>
      <c r="C440">
        <f t="shared" si="67"/>
        <v>-8.891707771567307E-3</v>
      </c>
      <c r="D440">
        <f t="shared" si="68"/>
        <v>-8.891707771567307E-3</v>
      </c>
      <c r="E440">
        <f t="shared" si="69"/>
        <v>-3.2010147977642305</v>
      </c>
      <c r="F440">
        <f t="shared" si="70"/>
        <v>-3.2010147977642305</v>
      </c>
      <c r="H440">
        <f t="shared" si="71"/>
        <v>-5.5868247626046245E-2</v>
      </c>
      <c r="J440">
        <f t="shared" si="72"/>
        <v>0.9984397753393166</v>
      </c>
      <c r="K440">
        <f t="shared" si="73"/>
        <v>-5.5839188930132774E-2</v>
      </c>
      <c r="M440">
        <f t="shared" si="74"/>
        <v>1.9984397753393166</v>
      </c>
      <c r="N440">
        <f t="shared" si="75"/>
        <v>-5.5839188930132774E-2</v>
      </c>
      <c r="P440">
        <f t="shared" si="76"/>
        <v>1.9992197354664727</v>
      </c>
      <c r="Q440">
        <f t="shared" si="77"/>
        <v>6.0172106062842587</v>
      </c>
    </row>
    <row r="441" spans="1:17" x14ac:dyDescent="0.2">
      <c r="A441">
        <v>10771.594494211455</v>
      </c>
      <c r="B441" s="1">
        <f>APF_B!N441-APF_A!N441</f>
        <v>-3.1359819888987204</v>
      </c>
      <c r="C441">
        <f t="shared" si="67"/>
        <v>-8.7110610802742239E-3</v>
      </c>
      <c r="D441">
        <f t="shared" si="68"/>
        <v>-8.7110610802742239E-3</v>
      </c>
      <c r="E441">
        <f t="shared" si="69"/>
        <v>-3.1359819888987204</v>
      </c>
      <c r="F441">
        <f t="shared" si="70"/>
        <v>-3.1359819888987204</v>
      </c>
      <c r="H441">
        <f t="shared" si="71"/>
        <v>-5.4733210989522933E-2</v>
      </c>
      <c r="J441">
        <f t="shared" si="72"/>
        <v>0.99850251170190829</v>
      </c>
      <c r="K441">
        <f t="shared" si="73"/>
        <v>-5.4705887480055421E-2</v>
      </c>
      <c r="M441">
        <f t="shared" si="74"/>
        <v>1.9985025117019082</v>
      </c>
      <c r="N441">
        <f t="shared" si="75"/>
        <v>-5.4705887480055421E-2</v>
      </c>
      <c r="P441">
        <f t="shared" si="76"/>
        <v>1.9992511156440094</v>
      </c>
      <c r="Q441">
        <f t="shared" si="77"/>
        <v>6.0173469407826516</v>
      </c>
    </row>
    <row r="442" spans="1:17" x14ac:dyDescent="0.2">
      <c r="A442">
        <v>10927.730997637091</v>
      </c>
      <c r="B442" s="1">
        <f>APF_B!N442-APF_A!N442</f>
        <v>-3.0715926852560642</v>
      </c>
      <c r="C442">
        <f t="shared" si="67"/>
        <v>-8.532201903489068E-3</v>
      </c>
      <c r="D442">
        <f t="shared" si="68"/>
        <v>-8.532201903489068E-3</v>
      </c>
      <c r="E442">
        <f t="shared" si="69"/>
        <v>-3.0715926852560647</v>
      </c>
      <c r="F442">
        <f t="shared" si="70"/>
        <v>-3.0715926852560647</v>
      </c>
      <c r="H442">
        <f t="shared" si="71"/>
        <v>-5.3609405637892203E-2</v>
      </c>
      <c r="J442">
        <f t="shared" si="72"/>
        <v>0.99856335993453338</v>
      </c>
      <c r="K442">
        <f t="shared" si="73"/>
        <v>-5.3583730704902112E-2</v>
      </c>
      <c r="M442">
        <f t="shared" si="74"/>
        <v>1.9985633599345334</v>
      </c>
      <c r="N442">
        <f t="shared" si="75"/>
        <v>-5.3583730704902112E-2</v>
      </c>
      <c r="P442">
        <f t="shared" si="76"/>
        <v>1.9992815509249984</v>
      </c>
      <c r="Q442">
        <f t="shared" si="77"/>
        <v>6.0174791680339084</v>
      </c>
    </row>
    <row r="443" spans="1:17" x14ac:dyDescent="0.2">
      <c r="A443">
        <v>11086.130732167017</v>
      </c>
      <c r="B443" s="1">
        <f>APF_B!N443-APF_A!N443</f>
        <v>-3.0078304294807481</v>
      </c>
      <c r="C443">
        <f t="shared" si="67"/>
        <v>-8.3550845263354115E-3</v>
      </c>
      <c r="D443">
        <f t="shared" si="68"/>
        <v>-8.3550845263354115E-3</v>
      </c>
      <c r="E443">
        <f t="shared" si="69"/>
        <v>-3.0078304294807481</v>
      </c>
      <c r="F443">
        <f t="shared" si="70"/>
        <v>-3.0078304294807481</v>
      </c>
      <c r="H443">
        <f t="shared" si="71"/>
        <v>-5.249654433611417E-2</v>
      </c>
      <c r="J443">
        <f t="shared" si="72"/>
        <v>0.99862237284206745</v>
      </c>
      <c r="K443">
        <f t="shared" si="73"/>
        <v>-5.2472435232975692E-2</v>
      </c>
      <c r="M443">
        <f t="shared" si="74"/>
        <v>1.9986223728420676</v>
      </c>
      <c r="N443">
        <f t="shared" si="75"/>
        <v>-5.2472435232975692E-2</v>
      </c>
      <c r="P443">
        <f t="shared" si="76"/>
        <v>1.9993110677641275</v>
      </c>
      <c r="Q443">
        <f t="shared" si="77"/>
        <v>6.0176074031564086</v>
      </c>
    </row>
    <row r="444" spans="1:17" x14ac:dyDescent="0.2">
      <c r="A444">
        <v>11246.826503806986</v>
      </c>
      <c r="B444" s="1">
        <f>APF_B!N444-APF_A!N444</f>
        <v>-2.9446788624466649</v>
      </c>
      <c r="C444">
        <f t="shared" si="67"/>
        <v>-8.1796635067962909E-3</v>
      </c>
      <c r="D444">
        <f t="shared" si="68"/>
        <v>-8.1796635067962909E-3</v>
      </c>
      <c r="E444">
        <f t="shared" si="69"/>
        <v>-2.9446788624466649</v>
      </c>
      <c r="F444">
        <f t="shared" si="70"/>
        <v>-2.9446788624466649</v>
      </c>
      <c r="H444">
        <f t="shared" si="71"/>
        <v>-5.1394341563575509E-2</v>
      </c>
      <c r="J444">
        <f t="shared" si="72"/>
        <v>0.99867960150534418</v>
      </c>
      <c r="K444">
        <f t="shared" si="73"/>
        <v>-5.1371719234680542E-2</v>
      </c>
      <c r="M444">
        <f t="shared" si="74"/>
        <v>1.9986796015053443</v>
      </c>
      <c r="N444">
        <f t="shared" si="75"/>
        <v>-5.1371719234680542E-2</v>
      </c>
      <c r="P444">
        <f t="shared" si="76"/>
        <v>1.9993396917509263</v>
      </c>
      <c r="Q444">
        <f t="shared" si="77"/>
        <v>6.0177317574975575</v>
      </c>
    </row>
    <row r="445" spans="1:17" x14ac:dyDescent="0.2">
      <c r="A445">
        <v>11409.851594092654</v>
      </c>
      <c r="B445" s="1">
        <f>APF_B!N445-APF_A!N445</f>
        <v>-2.8821217129605543</v>
      </c>
      <c r="C445">
        <f t="shared" si="67"/>
        <v>-8.0058936471126517E-3</v>
      </c>
      <c r="D445">
        <f t="shared" si="68"/>
        <v>-8.0058936471126517E-3</v>
      </c>
      <c r="E445">
        <f t="shared" si="69"/>
        <v>-2.8821217129605547</v>
      </c>
      <c r="F445">
        <f t="shared" si="70"/>
        <v>-2.8821217129605547</v>
      </c>
      <c r="H445">
        <f t="shared" si="71"/>
        <v>-5.03025133343806E-2</v>
      </c>
      <c r="J445">
        <f t="shared" si="72"/>
        <v>0.99873509533007732</v>
      </c>
      <c r="K445">
        <f t="shared" si="73"/>
        <v>-5.0281302250650854E-2</v>
      </c>
      <c r="M445">
        <f t="shared" si="74"/>
        <v>1.9987350953300773</v>
      </c>
      <c r="N445">
        <f t="shared" si="75"/>
        <v>-5.0281302250650854E-2</v>
      </c>
      <c r="P445">
        <f t="shared" si="76"/>
        <v>1.9993674476344148</v>
      </c>
      <c r="Q445">
        <f t="shared" si="77"/>
        <v>6.0178523387416387</v>
      </c>
    </row>
    <row r="446" spans="1:17" x14ac:dyDescent="0.2">
      <c r="A446">
        <v>11575.239766982428</v>
      </c>
      <c r="B446" s="1">
        <f>APF_B!N446-APF_A!N446</f>
        <v>-2.8201427873688658</v>
      </c>
      <c r="C446">
        <f t="shared" si="67"/>
        <v>-7.8337299649135165E-3</v>
      </c>
      <c r="D446">
        <f t="shared" si="68"/>
        <v>-7.8337299649135165E-3</v>
      </c>
      <c r="E446">
        <f t="shared" si="69"/>
        <v>-2.8201427873688658</v>
      </c>
      <c r="F446">
        <f t="shared" si="70"/>
        <v>-2.8201427873688658</v>
      </c>
      <c r="H446">
        <f t="shared" si="71"/>
        <v>-4.9220777015957062E-2</v>
      </c>
      <c r="J446">
        <f t="shared" si="72"/>
        <v>0.99878890209364379</v>
      </c>
      <c r="K446">
        <f t="shared" si="73"/>
        <v>-4.92009050178304E-2</v>
      </c>
      <c r="M446">
        <f t="shared" si="74"/>
        <v>1.9987889020936438</v>
      </c>
      <c r="N446">
        <f t="shared" si="75"/>
        <v>-4.92009050178304E-2</v>
      </c>
      <c r="P446">
        <f t="shared" si="76"/>
        <v>1.9993943593466716</v>
      </c>
      <c r="Q446">
        <f t="shared" si="77"/>
        <v>6.0179692510129463</v>
      </c>
    </row>
    <row r="447" spans="1:17" x14ac:dyDescent="0.2">
      <c r="A447">
        <v>11743.025275850334</v>
      </c>
      <c r="B447" s="1">
        <f>APF_B!N447-APF_A!N447</f>
        <v>-2.7587259590529811</v>
      </c>
      <c r="C447">
        <f t="shared" si="67"/>
        <v>-7.6631276640360584E-3</v>
      </c>
      <c r="D447">
        <f t="shared" si="68"/>
        <v>-7.6631276640360584E-3</v>
      </c>
      <c r="E447">
        <f t="shared" si="69"/>
        <v>-2.7587259590529811</v>
      </c>
      <c r="F447">
        <f t="shared" si="70"/>
        <v>-2.7587259590529811</v>
      </c>
      <c r="H447">
        <f t="shared" si="71"/>
        <v>-4.8148851145712789E-2</v>
      </c>
      <c r="J447">
        <f t="shared" si="72"/>
        <v>0.99884106798978223</v>
      </c>
      <c r="K447">
        <f t="shared" si="73"/>
        <v>-4.8130249293259021E-2</v>
      </c>
      <c r="M447">
        <f t="shared" si="74"/>
        <v>1.9988410679897823</v>
      </c>
      <c r="N447">
        <f t="shared" si="75"/>
        <v>-4.8130249293259021E-2</v>
      </c>
      <c r="P447">
        <f t="shared" si="76"/>
        <v>1.9994204500253481</v>
      </c>
      <c r="Q447">
        <f t="shared" si="77"/>
        <v>6.0180825949742811</v>
      </c>
    </row>
    <row r="448" spans="1:17" x14ac:dyDescent="0.2">
      <c r="A448">
        <v>11913.242870580212</v>
      </c>
      <c r="B448" s="1">
        <f>APF_B!N448-APF_A!N448</f>
        <v>-2.6978551578014276</v>
      </c>
      <c r="C448">
        <f t="shared" si="67"/>
        <v>-7.4940421050039658E-3</v>
      </c>
      <c r="D448">
        <f t="shared" si="68"/>
        <v>-7.4940421050039658E-3</v>
      </c>
      <c r="E448">
        <f t="shared" si="69"/>
        <v>-2.6978551578014276</v>
      </c>
      <c r="F448">
        <f t="shared" si="70"/>
        <v>-2.6978551578014276</v>
      </c>
      <c r="H448">
        <f t="shared" si="71"/>
        <v>-4.7086455245546097E-2</v>
      </c>
      <c r="J448">
        <f t="shared" si="72"/>
        <v>0.99889163767124978</v>
      </c>
      <c r="K448">
        <f t="shared" si="73"/>
        <v>-4.7069057675384829E-2</v>
      </c>
      <c r="M448">
        <f t="shared" si="74"/>
        <v>1.9988916376712498</v>
      </c>
      <c r="N448">
        <f t="shared" si="75"/>
        <v>-4.7069057675384829E-2</v>
      </c>
      <c r="P448">
        <f t="shared" si="76"/>
        <v>1.9994457420351519</v>
      </c>
      <c r="Q448">
        <f t="shared" si="77"/>
        <v>6.0181924679209287</v>
      </c>
    </row>
    <row r="449" spans="1:17" x14ac:dyDescent="0.2">
      <c r="A449">
        <v>12085.927804762669</v>
      </c>
      <c r="B449" s="1">
        <f>APF_B!N449-APF_A!N449</f>
        <v>-2.6375143590507264</v>
      </c>
      <c r="C449">
        <f t="shared" si="67"/>
        <v>-7.3264287751409066E-3</v>
      </c>
      <c r="D449">
        <f t="shared" si="68"/>
        <v>-7.3264287751409066E-3</v>
      </c>
      <c r="E449">
        <f t="shared" si="69"/>
        <v>-2.6375143590507264</v>
      </c>
      <c r="F449">
        <f t="shared" si="70"/>
        <v>-2.6375143590507264</v>
      </c>
      <c r="H449">
        <f t="shared" si="71"/>
        <v>-4.6033309634063081E-2</v>
      </c>
      <c r="J449">
        <f t="shared" si="72"/>
        <v>0.99894065429047674</v>
      </c>
      <c r="K449">
        <f t="shared" si="73"/>
        <v>-4.6017053422772687E-2</v>
      </c>
      <c r="M449">
        <f t="shared" si="74"/>
        <v>1.9989406542904766</v>
      </c>
      <c r="N449">
        <f t="shared" si="75"/>
        <v>-4.6017053422772687E-2</v>
      </c>
      <c r="P449">
        <f t="shared" si="76"/>
        <v>1.9994702569883238</v>
      </c>
      <c r="Q449">
        <f t="shared" si="77"/>
        <v>6.0182989638702242</v>
      </c>
    </row>
    <row r="450" spans="1:17" x14ac:dyDescent="0.2">
      <c r="A450">
        <v>12261.115842996425</v>
      </c>
      <c r="B450" s="1">
        <f>APF_B!N450-APF_A!N450</f>
        <v>-2.5776875729861217</v>
      </c>
      <c r="C450">
        <f t="shared" si="67"/>
        <v>-7.1602432582947824E-3</v>
      </c>
      <c r="D450">
        <f t="shared" si="68"/>
        <v>-7.1602432582947824E-3</v>
      </c>
      <c r="E450">
        <f t="shared" si="69"/>
        <v>-2.5776875729861217</v>
      </c>
      <c r="F450">
        <f t="shared" si="70"/>
        <v>-2.5776875729861217</v>
      </c>
      <c r="H450">
        <f t="shared" si="71"/>
        <v>-4.4989135236349467E-2</v>
      </c>
      <c r="J450">
        <f t="shared" si="72"/>
        <v>0.99898815953825304</v>
      </c>
      <c r="K450">
        <f t="shared" si="73"/>
        <v>-4.4973960270071819E-2</v>
      </c>
      <c r="M450">
        <f t="shared" si="74"/>
        <v>1.998988159538253</v>
      </c>
      <c r="N450">
        <f t="shared" si="75"/>
        <v>-4.4973960270071819E-2</v>
      </c>
      <c r="P450">
        <f t="shared" si="76"/>
        <v>1.9994940157641148</v>
      </c>
      <c r="Q450">
        <f t="shared" si="77"/>
        <v>6.0184021736467486</v>
      </c>
    </row>
    <row r="451" spans="1:17" x14ac:dyDescent="0.2">
      <c r="A451">
        <v>12438.843268295534</v>
      </c>
      <c r="B451" s="1">
        <f>APF_B!N451-APF_A!N451</f>
        <v>-2.5183588334972455</v>
      </c>
      <c r="C451">
        <f t="shared" si="67"/>
        <v>-6.995441204159015E-3</v>
      </c>
      <c r="D451">
        <f t="shared" si="68"/>
        <v>-6.995441204159015E-3</v>
      </c>
      <c r="E451">
        <f t="shared" si="69"/>
        <v>-2.5183588334972455</v>
      </c>
      <c r="F451">
        <f t="shared" si="70"/>
        <v>-2.5183588334972455</v>
      </c>
      <c r="H451">
        <f t="shared" si="71"/>
        <v>-4.3953653391210601E-2</v>
      </c>
      <c r="J451">
        <f t="shared" si="72"/>
        <v>0.99903419368047564</v>
      </c>
      <c r="K451">
        <f t="shared" si="73"/>
        <v>-4.3939502241171227E-2</v>
      </c>
      <c r="M451">
        <f t="shared" si="74"/>
        <v>1.9990341936804756</v>
      </c>
      <c r="N451">
        <f t="shared" si="75"/>
        <v>-4.3939502241171227E-2</v>
      </c>
      <c r="P451">
        <f t="shared" si="76"/>
        <v>1.9995170385272918</v>
      </c>
      <c r="Q451">
        <f t="shared" si="77"/>
        <v>6.018502184963249</v>
      </c>
    </row>
    <row r="452" spans="1:17" x14ac:dyDescent="0.2">
      <c r="A452">
        <v>12619.146889603864</v>
      </c>
      <c r="B452" s="1">
        <f>APF_B!N452-APF_A!N452</f>
        <v>-2.4595121869895706</v>
      </c>
      <c r="C452">
        <f t="shared" si="67"/>
        <v>-6.8319782971932516E-3</v>
      </c>
      <c r="D452">
        <f t="shared" si="68"/>
        <v>-6.8319782971932516E-3</v>
      </c>
      <c r="E452">
        <f t="shared" si="69"/>
        <v>-2.4595121869895706</v>
      </c>
      <c r="F452">
        <f t="shared" si="70"/>
        <v>-2.4595121869895706</v>
      </c>
      <c r="H452">
        <f t="shared" si="71"/>
        <v>-4.2926585655894446E-2</v>
      </c>
      <c r="J452">
        <f t="shared" si="72"/>
        <v>0.9990787955929783</v>
      </c>
      <c r="K452">
        <f t="shared" si="73"/>
        <v>-4.2913403459571876E-2</v>
      </c>
      <c r="M452">
        <f t="shared" si="74"/>
        <v>1.9990787955929783</v>
      </c>
      <c r="N452">
        <f t="shared" si="75"/>
        <v>-4.2913403459571876E-2</v>
      </c>
      <c r="P452">
        <f t="shared" si="76"/>
        <v>1.9995393447456733</v>
      </c>
      <c r="Q452">
        <f t="shared" si="77"/>
        <v>6.0185990824973352</v>
      </c>
    </row>
    <row r="453" spans="1:17" x14ac:dyDescent="0.2">
      <c r="A453">
        <v>12802.064049418626</v>
      </c>
      <c r="B453" s="1">
        <f>APF_B!N453-APF_A!N453</f>
        <v>-2.401131681053414</v>
      </c>
      <c r="C453">
        <f t="shared" ref="C453:C484" si="78">B453/360</f>
        <v>-6.6698102251483721E-3</v>
      </c>
      <c r="D453">
        <f t="shared" ref="D453:D484" si="79">C453-ROUNDDOWN(C453,0)</f>
        <v>-6.6698102251483721E-3</v>
      </c>
      <c r="E453">
        <f t="shared" ref="E453:E484" si="80">D453*360</f>
        <v>-2.401131681053414</v>
      </c>
      <c r="F453">
        <f t="shared" ref="F453:F484" si="81">IF(E453&lt;-180,E453+360,IF(E453&gt;180,E453-360,E453))</f>
        <v>-2.401131681053414</v>
      </c>
      <c r="H453">
        <f t="shared" ref="H453:H484" si="82">RADIANS(B453)</f>
        <v>-4.1907653608328418E-2</v>
      </c>
      <c r="J453">
        <f t="shared" ref="J453:J484" si="83">$V$16*COS(H453)</f>
        <v>0.99912200279446084</v>
      </c>
      <c r="K453">
        <f t="shared" ref="K453:K484" si="84">$V$16*SIN(H453)</f>
        <v>-4.1895387956020165E-2</v>
      </c>
      <c r="M453">
        <f t="shared" ref="M453:M484" si="85">$V$14+J453</f>
        <v>1.999122002794461</v>
      </c>
      <c r="N453">
        <f t="shared" ref="N453:N484" si="86">K453</f>
        <v>-4.1895387956020165E-2</v>
      </c>
      <c r="P453">
        <f t="shared" ref="P453:P484" si="87">SQRT(M453^2+N453^2)</f>
        <v>1.9995609532067089</v>
      </c>
      <c r="Q453">
        <f t="shared" ref="Q453:Q484" si="88">IFERROR(20*LOG(P453),-320)</f>
        <v>6.0186929479639772</v>
      </c>
    </row>
    <row r="454" spans="1:17" x14ac:dyDescent="0.2">
      <c r="A454">
        <v>12987.632631524233</v>
      </c>
      <c r="B454" s="1">
        <f>APF_B!N454-APF_A!N454</f>
        <v>-2.3432013530023141</v>
      </c>
      <c r="C454">
        <f t="shared" si="78"/>
        <v>-6.5088926472286505E-3</v>
      </c>
      <c r="D454">
        <f t="shared" si="79"/>
        <v>-6.5088926472286505E-3</v>
      </c>
      <c r="E454">
        <f t="shared" si="80"/>
        <v>-2.3432013530023141</v>
      </c>
      <c r="F454">
        <f t="shared" si="81"/>
        <v>-2.3432013530023141</v>
      </c>
      <c r="H454">
        <f t="shared" si="82"/>
        <v>-4.0896578647076298E-2</v>
      </c>
      <c r="J454">
        <f t="shared" si="83"/>
        <v>0.99916385147752906</v>
      </c>
      <c r="K454">
        <f t="shared" si="84"/>
        <v>-4.0885179473621767E-2</v>
      </c>
      <c r="M454">
        <f t="shared" si="85"/>
        <v>1.9991638514775292</v>
      </c>
      <c r="N454">
        <f t="shared" si="86"/>
        <v>-4.0885179473621767E-2</v>
      </c>
      <c r="P454">
        <f t="shared" si="87"/>
        <v>1.9995818820331062</v>
      </c>
      <c r="Q454">
        <f t="shared" si="88"/>
        <v>6.0187838601838362</v>
      </c>
    </row>
    <row r="455" spans="1:17" x14ac:dyDescent="0.2">
      <c r="A455">
        <v>13175.891068838484</v>
      </c>
      <c r="B455" s="1">
        <f>APF_B!N455-APF_A!N455</f>
        <v>-2.2857052182978919</v>
      </c>
      <c r="C455">
        <f t="shared" si="78"/>
        <v>-6.3491811619385882E-3</v>
      </c>
      <c r="D455">
        <f t="shared" si="79"/>
        <v>-6.3491811619385882E-3</v>
      </c>
      <c r="E455">
        <f t="shared" si="80"/>
        <v>-2.2857052182978919</v>
      </c>
      <c r="F455">
        <f t="shared" si="81"/>
        <v>-2.2857052182978919</v>
      </c>
      <c r="H455">
        <f t="shared" si="82"/>
        <v>-3.9893081789313951E-2</v>
      </c>
      <c r="J455">
        <f t="shared" si="83"/>
        <v>0.99920437653784766</v>
      </c>
      <c r="K455">
        <f t="shared" si="84"/>
        <v>-3.9882501270747092E-2</v>
      </c>
      <c r="M455">
        <f t="shared" si="85"/>
        <v>1.9992043765378478</v>
      </c>
      <c r="N455">
        <f t="shared" si="86"/>
        <v>-3.9882501270747092E-2</v>
      </c>
      <c r="P455">
        <f t="shared" si="87"/>
        <v>1.9996021486975093</v>
      </c>
      <c r="Q455">
        <f t="shared" si="88"/>
        <v>6.0188718951474618</v>
      </c>
    </row>
    <row r="456" spans="1:17" x14ac:dyDescent="0.2">
      <c r="A456">
        <v>13366.87835137231</v>
      </c>
      <c r="B456" s="1">
        <f>APF_B!N456-APF_A!N456</f>
        <v>-2.2286272588896168</v>
      </c>
      <c r="C456">
        <f t="shared" si="78"/>
        <v>-6.1906312746933803E-3</v>
      </c>
      <c r="D456">
        <f t="shared" si="79"/>
        <v>-6.1906312746933803E-3</v>
      </c>
      <c r="E456">
        <f t="shared" si="80"/>
        <v>-2.2286272588896168</v>
      </c>
      <c r="F456">
        <f t="shared" si="81"/>
        <v>-2.2286272588896168</v>
      </c>
      <c r="H456">
        <f t="shared" si="82"/>
        <v>-3.8896883467319877E-2</v>
      </c>
      <c r="J456">
        <f t="shared" si="83"/>
        <v>0.9992436116014044</v>
      </c>
      <c r="K456">
        <f t="shared" si="84"/>
        <v>-3.8887075922236114E-2</v>
      </c>
      <c r="M456">
        <f t="shared" si="85"/>
        <v>1.9992436116014045</v>
      </c>
      <c r="N456">
        <f t="shared" si="86"/>
        <v>-3.8887075922236114E-2</v>
      </c>
      <c r="P456">
        <f t="shared" si="87"/>
        <v>1.999621770036226</v>
      </c>
      <c r="Q456">
        <f t="shared" si="88"/>
        <v>6.0189571260753159</v>
      </c>
    </row>
    <row r="457" spans="1:17" x14ac:dyDescent="0.2">
      <c r="A457">
        <v>13560.634034304923</v>
      </c>
      <c r="B457" s="1">
        <f>APF_B!N457-APF_A!N457</f>
        <v>-2.171951411511202</v>
      </c>
      <c r="C457">
        <f t="shared" si="78"/>
        <v>-6.0331983653088943E-3</v>
      </c>
      <c r="D457">
        <f t="shared" si="79"/>
        <v>-6.0331983653088943E-3</v>
      </c>
      <c r="E457">
        <f t="shared" si="80"/>
        <v>-2.171951411511202</v>
      </c>
      <c r="F457">
        <f t="shared" si="81"/>
        <v>-2.171951411511202</v>
      </c>
      <c r="H457">
        <f t="shared" si="82"/>
        <v>-3.7907703324208744E-2</v>
      </c>
      <c r="J457">
        <f t="shared" si="83"/>
        <v>0.99928158904987374</v>
      </c>
      <c r="K457">
        <f t="shared" si="84"/>
        <v>-3.7898625119642336E-2</v>
      </c>
      <c r="M457">
        <f t="shared" si="85"/>
        <v>1.9992815890498736</v>
      </c>
      <c r="N457">
        <f t="shared" si="86"/>
        <v>-3.7898625119642336E-2</v>
      </c>
      <c r="P457">
        <f t="shared" si="87"/>
        <v>1.9996407622619985</v>
      </c>
      <c r="Q457">
        <f t="shared" si="88"/>
        <v>6.0190396234736285</v>
      </c>
    </row>
    <row r="458" spans="1:17" x14ac:dyDescent="0.2">
      <c r="A458">
        <v>13757.198246176158</v>
      </c>
      <c r="B458" s="1">
        <f>APF_B!N458-APF_A!N458</f>
        <v>-2.1156615559901866</v>
      </c>
      <c r="C458">
        <f t="shared" si="78"/>
        <v>-5.8768376555282959E-3</v>
      </c>
      <c r="D458">
        <f t="shared" si="79"/>
        <v>-5.8768376555282959E-3</v>
      </c>
      <c r="E458">
        <f t="shared" si="80"/>
        <v>-2.1156615559901866</v>
      </c>
      <c r="F458">
        <f t="shared" si="81"/>
        <v>-2.1156615559901866</v>
      </c>
      <c r="H458">
        <f t="shared" si="82"/>
        <v>-3.6925260009895114E-2</v>
      </c>
      <c r="J458">
        <f t="shared" si="83"/>
        <v>0.99931834004406384</v>
      </c>
      <c r="K458">
        <f t="shared" si="84"/>
        <v>-3.6916869471513854E-2</v>
      </c>
      <c r="M458">
        <f t="shared" si="85"/>
        <v>1.9993183400440637</v>
      </c>
      <c r="N458">
        <f t="shared" si="86"/>
        <v>-3.6916869471513854E-2</v>
      </c>
      <c r="P458">
        <f t="shared" si="87"/>
        <v>1.9996591409758133</v>
      </c>
      <c r="Q458">
        <f t="shared" si="88"/>
        <v>6.0191194551860523</v>
      </c>
    </row>
    <row r="459" spans="1:17" x14ac:dyDescent="0.2">
      <c r="A459">
        <v>13956.611697197332</v>
      </c>
      <c r="B459" s="1">
        <f>APF_B!N459-APF_A!N459</f>
        <v>-2.0597415036518214</v>
      </c>
      <c r="C459">
        <f t="shared" si="78"/>
        <v>-5.7215041768106153E-3</v>
      </c>
      <c r="D459">
        <f t="shared" si="79"/>
        <v>-5.7215041768106153E-3</v>
      </c>
      <c r="E459">
        <f t="shared" si="80"/>
        <v>-2.0597415036518214</v>
      </c>
      <c r="F459">
        <f t="shared" si="81"/>
        <v>-2.0597415036518214</v>
      </c>
      <c r="H459">
        <f t="shared" si="82"/>
        <v>-3.5949270978703089E-2</v>
      </c>
      <c r="J459">
        <f t="shared" si="83"/>
        <v>0.99935389454541623</v>
      </c>
      <c r="K459">
        <f t="shared" si="84"/>
        <v>-3.5941528305138019E-2</v>
      </c>
      <c r="M459">
        <f t="shared" si="85"/>
        <v>1.9993538945454161</v>
      </c>
      <c r="N459">
        <f t="shared" si="86"/>
        <v>-3.5941528305138019E-2</v>
      </c>
      <c r="P459">
        <f t="shared" si="87"/>
        <v>1.9996769211777268</v>
      </c>
      <c r="Q459">
        <f t="shared" si="88"/>
        <v>6.0191966864410231</v>
      </c>
    </row>
    <row r="460" spans="1:17" x14ac:dyDescent="0.2">
      <c r="A460">
        <v>14158.915687682775</v>
      </c>
      <c r="B460" s="1">
        <f>APF_B!N460-APF_A!N460</f>
        <v>-2.0041749859225888</v>
      </c>
      <c r="C460">
        <f t="shared" si="78"/>
        <v>-5.5671527386738579E-3</v>
      </c>
      <c r="D460">
        <f t="shared" si="79"/>
        <v>-5.5671527386738579E-3</v>
      </c>
      <c r="E460">
        <f t="shared" si="80"/>
        <v>-2.0041749859225888</v>
      </c>
      <c r="F460">
        <f t="shared" si="81"/>
        <v>-2.0041749859225888</v>
      </c>
      <c r="H460">
        <f t="shared" si="82"/>
        <v>-3.4979452290460178E-2</v>
      </c>
      <c r="J460">
        <f t="shared" si="83"/>
        <v>0.99938828133552604</v>
      </c>
      <c r="K460">
        <f t="shared" si="84"/>
        <v>-3.4972319471598054E-2</v>
      </c>
      <c r="M460">
        <f t="shared" si="85"/>
        <v>1.9993882813355262</v>
      </c>
      <c r="N460">
        <f t="shared" si="86"/>
        <v>-3.4972319471598054E-2</v>
      </c>
      <c r="P460">
        <f t="shared" si="87"/>
        <v>1.9996941172767031</v>
      </c>
      <c r="Q460">
        <f t="shared" si="88"/>
        <v>6.0192713798948088</v>
      </c>
    </row>
    <row r="461" spans="1:17" x14ac:dyDescent="0.2">
      <c r="A461">
        <v>14364.152116603427</v>
      </c>
      <c r="B461" s="1">
        <f>APF_B!N461-APF_A!N461</f>
        <v>-1.9489456432768861</v>
      </c>
      <c r="C461">
        <f t="shared" si="78"/>
        <v>-5.4137378979913506E-3</v>
      </c>
      <c r="D461">
        <f t="shared" si="79"/>
        <v>-5.4137378979913506E-3</v>
      </c>
      <c r="E461">
        <f t="shared" si="80"/>
        <v>-1.9489456432768861</v>
      </c>
      <c r="F461">
        <f t="shared" si="81"/>
        <v>-1.9489456432768861</v>
      </c>
      <c r="H461">
        <f t="shared" si="82"/>
        <v>-3.4015518417580548E-2</v>
      </c>
      <c r="J461">
        <f t="shared" si="83"/>
        <v>0.99942152803363249</v>
      </c>
      <c r="K461">
        <f t="shared" si="84"/>
        <v>-3.400895915665688E-2</v>
      </c>
      <c r="M461">
        <f t="shared" si="85"/>
        <v>1.9994215280336325</v>
      </c>
      <c r="N461">
        <f t="shared" si="86"/>
        <v>-3.400895915665688E-2</v>
      </c>
      <c r="P461">
        <f t="shared" si="87"/>
        <v>1.9997107430994276</v>
      </c>
      <c r="Q461">
        <f t="shared" si="88"/>
        <v>6.0193435956700894</v>
      </c>
    </row>
    <row r="462" spans="1:17" x14ac:dyDescent="0.2">
      <c r="A462">
        <v>14572.363490264557</v>
      </c>
      <c r="B462" s="1">
        <f>APF_B!N462-APF_A!N462</f>
        <v>-1.8940370147140015</v>
      </c>
      <c r="C462">
        <f t="shared" si="78"/>
        <v>-5.2612139297611151E-3</v>
      </c>
      <c r="D462">
        <f t="shared" si="79"/>
        <v>-5.2612139297611151E-3</v>
      </c>
      <c r="E462">
        <f t="shared" si="80"/>
        <v>-1.8940370147140015</v>
      </c>
      <c r="F462">
        <f t="shared" si="81"/>
        <v>-1.8940370147140015</v>
      </c>
      <c r="H462">
        <f t="shared" si="82"/>
        <v>-3.3057182061403616E-2</v>
      </c>
      <c r="J462">
        <f t="shared" si="83"/>
        <v>0.99945366111202538</v>
      </c>
      <c r="K462">
        <f t="shared" si="84"/>
        <v>-3.3051161700743598E-2</v>
      </c>
      <c r="M462">
        <f t="shared" si="85"/>
        <v>1.9994536611120255</v>
      </c>
      <c r="N462">
        <f t="shared" si="86"/>
        <v>-3.3051161700743598E-2</v>
      </c>
      <c r="P462">
        <f t="shared" si="87"/>
        <v>1.999726811898078</v>
      </c>
      <c r="Q462">
        <f t="shared" si="88"/>
        <v>6.0194133913899996</v>
      </c>
    </row>
    <row r="463" spans="1:17" x14ac:dyDescent="0.2">
      <c r="A463">
        <v>14783.592931109195</v>
      </c>
      <c r="B463" s="1">
        <f>APF_B!N463-APF_A!N463</f>
        <v>-1.8394325280131625</v>
      </c>
      <c r="C463">
        <f t="shared" si="78"/>
        <v>-5.1095348000365628E-3</v>
      </c>
      <c r="D463">
        <f t="shared" si="79"/>
        <v>-5.1095348000365628E-3</v>
      </c>
      <c r="E463">
        <f t="shared" si="80"/>
        <v>-1.8394325280131627</v>
      </c>
      <c r="F463">
        <f t="shared" si="81"/>
        <v>-1.8394325280131627</v>
      </c>
      <c r="H463">
        <f t="shared" si="82"/>
        <v>-3.2104153982112513E-2</v>
      </c>
      <c r="J463">
        <f t="shared" si="83"/>
        <v>0.99948470590929517</v>
      </c>
      <c r="K463">
        <f t="shared" si="84"/>
        <v>-3.2098639432376765E-2</v>
      </c>
      <c r="M463">
        <f t="shared" si="85"/>
        <v>1.9994847059092953</v>
      </c>
      <c r="N463">
        <f t="shared" si="86"/>
        <v>-3.2098639432376765E-2</v>
      </c>
      <c r="P463">
        <f t="shared" si="87"/>
        <v>1.9997423363570095</v>
      </c>
      <c r="Q463">
        <f t="shared" si="88"/>
        <v>6.0194808222074272</v>
      </c>
    </row>
    <row r="464" spans="1:17" x14ac:dyDescent="0.2">
      <c r="A464">
        <v>14997.884186649131</v>
      </c>
      <c r="B464" s="1">
        <f>APF_B!N464-APF_A!N464</f>
        <v>-1.7851154910920854</v>
      </c>
      <c r="C464">
        <f t="shared" si="78"/>
        <v>-4.9586541419224597E-3</v>
      </c>
      <c r="D464">
        <f t="shared" si="79"/>
        <v>-4.9586541419224597E-3</v>
      </c>
      <c r="E464">
        <f t="shared" si="80"/>
        <v>-1.7851154910920854</v>
      </c>
      <c r="F464">
        <f t="shared" si="81"/>
        <v>-1.7851154910920854</v>
      </c>
      <c r="H464">
        <f t="shared" si="82"/>
        <v>-3.1156142847912398E-2</v>
      </c>
      <c r="J464">
        <f t="shared" si="83"/>
        <v>0.99951468664134391</v>
      </c>
      <c r="K464">
        <f t="shared" si="84"/>
        <v>-3.1151102520713524E-2</v>
      </c>
      <c r="M464">
        <f t="shared" si="85"/>
        <v>1.9995146866413438</v>
      </c>
      <c r="N464">
        <f t="shared" si="86"/>
        <v>-3.1151102520713524E-2</v>
      </c>
      <c r="P464">
        <f t="shared" si="87"/>
        <v>1.9997573285983197</v>
      </c>
      <c r="Q464">
        <f t="shared" si="88"/>
        <v>6.019545940829433</v>
      </c>
    </row>
    <row r="465" spans="1:17" x14ac:dyDescent="0.2">
      <c r="A465">
        <v>15215.281638525415</v>
      </c>
      <c r="B465" s="1">
        <f>APF_B!N465-APF_A!N465</f>
        <v>-1.7310690848940453</v>
      </c>
      <c r="C465">
        <f t="shared" si="78"/>
        <v>-4.8085252358167924E-3</v>
      </c>
      <c r="D465">
        <f t="shared" si="79"/>
        <v>-4.8085252358167924E-3</v>
      </c>
      <c r="E465">
        <f t="shared" si="80"/>
        <v>-1.7310690848940453</v>
      </c>
      <c r="F465">
        <f t="shared" si="81"/>
        <v>-1.7310690848940453</v>
      </c>
      <c r="H465">
        <f t="shared" si="82"/>
        <v>-3.0212855110886328E-2</v>
      </c>
      <c r="J465">
        <f t="shared" si="83"/>
        <v>0.99954362641005834</v>
      </c>
      <c r="K465">
        <f t="shared" si="84"/>
        <v>-3.0208258854651608E-2</v>
      </c>
      <c r="M465">
        <f t="shared" si="85"/>
        <v>1.9995436264100583</v>
      </c>
      <c r="N465">
        <f t="shared" si="86"/>
        <v>-3.0208258854651608E-2</v>
      </c>
      <c r="P465">
        <f t="shared" si="87"/>
        <v>1.9997718001862403</v>
      </c>
      <c r="Q465">
        <f t="shared" si="88"/>
        <v>6.01960879753657</v>
      </c>
    </row>
    <row r="466" spans="1:17" x14ac:dyDescent="0.2">
      <c r="A466">
        <v>15435.830311700262</v>
      </c>
      <c r="B466" s="1">
        <f>APF_B!N466-APF_A!N466</f>
        <v>-1.6772763583620645</v>
      </c>
      <c r="C466">
        <f t="shared" si="78"/>
        <v>-4.6591009954501791E-3</v>
      </c>
      <c r="D466">
        <f t="shared" si="79"/>
        <v>-4.6591009954501791E-3</v>
      </c>
      <c r="E466">
        <f t="shared" si="80"/>
        <v>-1.6772763583620645</v>
      </c>
      <c r="F466">
        <f t="shared" si="81"/>
        <v>-1.6772763583620645</v>
      </c>
      <c r="H466">
        <f t="shared" si="82"/>
        <v>-2.9273994919278349E-2</v>
      </c>
      <c r="J466">
        <f t="shared" si="83"/>
        <v>0.99957154720952812</v>
      </c>
      <c r="K466">
        <f t="shared" si="84"/>
        <v>-2.9269813958242807E-2</v>
      </c>
      <c r="M466">
        <f t="shared" si="85"/>
        <v>1.9995715472095281</v>
      </c>
      <c r="N466">
        <f t="shared" si="86"/>
        <v>-2.9269813958242807E-2</v>
      </c>
      <c r="P466">
        <f t="shared" si="87"/>
        <v>1.9997857621302979</v>
      </c>
      <c r="Q466">
        <f t="shared" si="88"/>
        <v>6.0196694401968278</v>
      </c>
    </row>
    <row r="467" spans="1:17" x14ac:dyDescent="0.2">
      <c r="A467">
        <v>15659.575883782045</v>
      </c>
      <c r="B467" s="1">
        <f>APF_B!N467-APF_A!N467</f>
        <v>-1.6237202262358892</v>
      </c>
      <c r="C467">
        <f t="shared" si="78"/>
        <v>-4.5103339617663584E-3</v>
      </c>
      <c r="D467">
        <f t="shared" si="79"/>
        <v>-4.5103339617663584E-3</v>
      </c>
      <c r="E467">
        <f t="shared" si="80"/>
        <v>-1.623720226235889</v>
      </c>
      <c r="F467">
        <f t="shared" si="81"/>
        <v>-1.623720226235889</v>
      </c>
      <c r="H467">
        <f t="shared" si="82"/>
        <v>-2.833926407904348E-2</v>
      </c>
      <c r="J467">
        <f t="shared" si="83"/>
        <v>0.99959846992967294</v>
      </c>
      <c r="K467">
        <f t="shared" si="84"/>
        <v>-2.8335470955266714E-2</v>
      </c>
      <c r="M467">
        <f t="shared" si="85"/>
        <v>1.9995984699296729</v>
      </c>
      <c r="N467">
        <f t="shared" si="86"/>
        <v>-2.8335470955266714E-2</v>
      </c>
      <c r="P467">
        <f t="shared" si="87"/>
        <v>1.999799224887175</v>
      </c>
      <c r="Q467">
        <f t="shared" si="88"/>
        <v>6.0197279142739326</v>
      </c>
    </row>
    <row r="468" spans="1:17" x14ac:dyDescent="0.2">
      <c r="A468">
        <v>15886.564694485642</v>
      </c>
      <c r="B468" s="1">
        <f>APF_B!N468-APF_A!N468</f>
        <v>-1.5703834706380349</v>
      </c>
      <c r="C468">
        <f t="shared" si="78"/>
        <v>-4.3621763073278747E-3</v>
      </c>
      <c r="D468">
        <f t="shared" si="79"/>
        <v>-4.3621763073278747E-3</v>
      </c>
      <c r="E468">
        <f t="shared" si="80"/>
        <v>-1.5703834706380349</v>
      </c>
      <c r="F468">
        <f t="shared" si="81"/>
        <v>-1.5703834706380349</v>
      </c>
      <c r="H468">
        <f t="shared" si="82"/>
        <v>-2.7408362081529407E-2</v>
      </c>
      <c r="J468">
        <f t="shared" si="83"/>
        <v>0.99962441435712146</v>
      </c>
      <c r="K468">
        <f t="shared" si="84"/>
        <v>-2.7404930599838645E-2</v>
      </c>
      <c r="M468">
        <f t="shared" si="85"/>
        <v>1.9996244143571213</v>
      </c>
      <c r="N468">
        <f t="shared" si="86"/>
        <v>-2.7404930599838645E-2</v>
      </c>
      <c r="P468">
        <f t="shared" si="87"/>
        <v>1.9998121983611967</v>
      </c>
      <c r="Q468">
        <f t="shared" si="88"/>
        <v>6.0197842628296545</v>
      </c>
    </row>
    <row r="469" spans="1:17" x14ac:dyDescent="0.2">
      <c r="A469">
        <v>16116.843755229647</v>
      </c>
      <c r="B469" s="1">
        <f>APF_B!N469-APF_A!N469</f>
        <v>-1.5172487477313439</v>
      </c>
      <c r="C469">
        <f t="shared" si="78"/>
        <v>-4.2145798548092889E-3</v>
      </c>
      <c r="D469">
        <f t="shared" si="79"/>
        <v>-4.2145798548092889E-3</v>
      </c>
      <c r="E469">
        <f t="shared" si="80"/>
        <v>-1.5172487477313439</v>
      </c>
      <c r="F469">
        <f t="shared" si="81"/>
        <v>-1.5172487477313439</v>
      </c>
      <c r="H469">
        <f t="shared" si="82"/>
        <v>-2.6480986219672795E-2</v>
      </c>
      <c r="J469">
        <f t="shared" si="83"/>
        <v>0.99964939917315565</v>
      </c>
      <c r="K469">
        <f t="shared" si="84"/>
        <v>-2.6477891395443827E-2</v>
      </c>
      <c r="M469">
        <f t="shared" si="85"/>
        <v>1.9996493991731557</v>
      </c>
      <c r="N469">
        <f t="shared" si="86"/>
        <v>-2.6477891395443827E-2</v>
      </c>
      <c r="P469">
        <f t="shared" si="87"/>
        <v>1.9998246919033456</v>
      </c>
      <c r="Q469">
        <f t="shared" si="88"/>
        <v>6.0198385265197203</v>
      </c>
    </row>
    <row r="470" spans="1:17" x14ac:dyDescent="0.2">
      <c r="A470">
        <v>16350.46075887301</v>
      </c>
      <c r="B470" s="1">
        <f>APF_B!N470-APF_A!N470</f>
        <v>-1.4642986011509151</v>
      </c>
      <c r="C470">
        <f t="shared" si="78"/>
        <v>-4.067496114308098E-3</v>
      </c>
      <c r="D470">
        <f t="shared" si="79"/>
        <v>-4.067496114308098E-3</v>
      </c>
      <c r="E470">
        <f t="shared" si="80"/>
        <v>-1.4642986011509154</v>
      </c>
      <c r="F470">
        <f t="shared" si="81"/>
        <v>-1.4642986011509154</v>
      </c>
      <c r="H470">
        <f t="shared" si="82"/>
        <v>-2.5556831822430699E-2</v>
      </c>
      <c r="J470">
        <f t="shared" si="83"/>
        <v>0.99967344194850805</v>
      </c>
      <c r="K470">
        <f t="shared" si="84"/>
        <v>-2.5554049832127806E-2</v>
      </c>
      <c r="M470">
        <f t="shared" si="85"/>
        <v>1.999673441948508</v>
      </c>
      <c r="N470">
        <f t="shared" si="86"/>
        <v>-2.5554049832127806E-2</v>
      </c>
      <c r="P470">
        <f t="shared" si="87"/>
        <v>1.9998367143086997</v>
      </c>
      <c r="Q470">
        <f t="shared" si="88"/>
        <v>6.0198907435828586</v>
      </c>
    </row>
    <row r="471" spans="1:17" x14ac:dyDescent="0.2">
      <c r="A471">
        <v>16587.464089592591</v>
      </c>
      <c r="B471" s="1">
        <f>APF_B!N471-APF_A!N471</f>
        <v>-1.4115154844919289</v>
      </c>
      <c r="C471">
        <f t="shared" si="78"/>
        <v>-3.9208763458109131E-3</v>
      </c>
      <c r="D471">
        <f t="shared" si="79"/>
        <v>-3.9208763458109131E-3</v>
      </c>
      <c r="E471">
        <f t="shared" si="80"/>
        <v>-1.4115154844919287</v>
      </c>
      <c r="F471">
        <f t="shared" si="81"/>
        <v>-1.4115154844919287</v>
      </c>
      <c r="H471">
        <f t="shared" si="82"/>
        <v>-2.463559264726712E-2</v>
      </c>
      <c r="J471">
        <f t="shared" si="83"/>
        <v>0.99969655913476063</v>
      </c>
      <c r="K471">
        <f t="shared" si="84"/>
        <v>-2.4633100781672718E-2</v>
      </c>
      <c r="M471">
        <f t="shared" si="85"/>
        <v>1.9996965591347606</v>
      </c>
      <c r="N471">
        <f t="shared" si="86"/>
        <v>-2.4633100781672718E-2</v>
      </c>
      <c r="P471">
        <f t="shared" si="87"/>
        <v>1.9998482738121712</v>
      </c>
      <c r="Q471">
        <f t="shared" si="88"/>
        <v>6.0199409498224625</v>
      </c>
    </row>
    <row r="472" spans="1:17" x14ac:dyDescent="0.2">
      <c r="A472">
        <v>16827.90283290391</v>
      </c>
      <c r="B472" s="1">
        <f>APF_B!N472-APF_A!N472</f>
        <v>-1.358881795923196</v>
      </c>
      <c r="C472">
        <f t="shared" si="78"/>
        <v>-3.7746716553422113E-3</v>
      </c>
      <c r="D472">
        <f t="shared" si="79"/>
        <v>-3.7746716553422113E-3</v>
      </c>
      <c r="E472">
        <f t="shared" si="80"/>
        <v>-1.358881795923196</v>
      </c>
      <c r="F472">
        <f t="shared" si="81"/>
        <v>-1.358881795923196</v>
      </c>
      <c r="H472">
        <f t="shared" si="82"/>
        <v>-2.3716961484273429E-2</v>
      </c>
      <c r="J472">
        <f t="shared" si="83"/>
        <v>0.99971876605205434</v>
      </c>
      <c r="K472">
        <f t="shared" si="84"/>
        <v>-2.3714738104348258E-2</v>
      </c>
      <c r="M472">
        <f t="shared" si="85"/>
        <v>1.9997187660520543</v>
      </c>
      <c r="N472">
        <f t="shared" si="86"/>
        <v>-2.3714738104348258E-2</v>
      </c>
      <c r="P472">
        <f t="shared" si="87"/>
        <v>1.9998593780823963</v>
      </c>
      <c r="Q472">
        <f t="shared" si="88"/>
        <v>6.019989178580202</v>
      </c>
    </row>
    <row r="473" spans="1:17" x14ac:dyDescent="0.2">
      <c r="A473">
        <v>17071.826785827325</v>
      </c>
      <c r="B473" s="1">
        <f>APF_B!N473-APF_A!N473</f>
        <v>-1.3063799291010696</v>
      </c>
      <c r="C473">
        <f t="shared" si="78"/>
        <v>-3.6288331363918602E-3</v>
      </c>
      <c r="D473">
        <f t="shared" si="79"/>
        <v>-3.6288331363918602E-3</v>
      </c>
      <c r="E473">
        <f t="shared" si="80"/>
        <v>-1.3063799291010696</v>
      </c>
      <c r="F473">
        <f t="shared" si="81"/>
        <v>-1.3063799291010696</v>
      </c>
      <c r="H473">
        <f t="shared" si="82"/>
        <v>-2.2800631044783751E-2</v>
      </c>
      <c r="J473">
        <f t="shared" si="83"/>
        <v>0.99974007687276567</v>
      </c>
      <c r="K473">
        <f t="shared" si="84"/>
        <v>-2.279865554010891E-2</v>
      </c>
      <c r="M473">
        <f t="shared" si="85"/>
        <v>1.9997400768727656</v>
      </c>
      <c r="N473">
        <f t="shared" si="86"/>
        <v>-2.279865554010891E-2</v>
      </c>
      <c r="P473">
        <f t="shared" si="87"/>
        <v>1.9998700342136064</v>
      </c>
      <c r="Q473">
        <f t="shared" si="88"/>
        <v>6.0200354607008757</v>
      </c>
    </row>
    <row r="474" spans="1:17" x14ac:dyDescent="0.2">
      <c r="A474">
        <v>17319.286467201313</v>
      </c>
      <c r="B474" s="1">
        <f>APF_B!N474-APF_A!N474</f>
        <v>-1.2539923460980162</v>
      </c>
      <c r="C474">
        <f t="shared" si="78"/>
        <v>-3.4833120724944897E-3</v>
      </c>
      <c r="D474">
        <f t="shared" si="79"/>
        <v>-3.4833120724944897E-3</v>
      </c>
      <c r="E474">
        <f t="shared" si="80"/>
        <v>-1.2539923460980162</v>
      </c>
      <c r="F474">
        <f t="shared" si="81"/>
        <v>-1.2539923460980162</v>
      </c>
      <c r="H474">
        <f t="shared" si="82"/>
        <v>-2.1886295234218651E-2</v>
      </c>
      <c r="J474">
        <f t="shared" si="83"/>
        <v>0.99976050460074528</v>
      </c>
      <c r="K474">
        <f t="shared" si="84"/>
        <v>-2.1884547983981838E-2</v>
      </c>
      <c r="M474">
        <f t="shared" si="85"/>
        <v>1.9997605046007454</v>
      </c>
      <c r="N474">
        <f t="shared" si="86"/>
        <v>-2.1884547983981838E-2</v>
      </c>
      <c r="P474">
        <f t="shared" si="87"/>
        <v>1.9998802487152803</v>
      </c>
      <c r="Q474">
        <f t="shared" si="88"/>
        <v>6.0200798244875973</v>
      </c>
    </row>
    <row r="475" spans="1:17" x14ac:dyDescent="0.2">
      <c r="A475">
        <v>17570.333128145459</v>
      </c>
      <c r="B475" s="1">
        <f>APF_B!N475-APF_A!N475</f>
        <v>-1.201701680263227</v>
      </c>
      <c r="C475">
        <f t="shared" si="78"/>
        <v>-3.3380602229534082E-3</v>
      </c>
      <c r="D475">
        <f t="shared" si="79"/>
        <v>-3.3380602229534082E-3</v>
      </c>
      <c r="E475">
        <f t="shared" si="80"/>
        <v>-1.201701680263227</v>
      </c>
      <c r="F475">
        <f t="shared" si="81"/>
        <v>-1.201701680263227</v>
      </c>
      <c r="H475">
        <f t="shared" si="82"/>
        <v>-2.0973650947341469E-2</v>
      </c>
      <c r="J475">
        <f t="shared" si="83"/>
        <v>0.999780061045633</v>
      </c>
      <c r="K475">
        <f t="shared" si="84"/>
        <v>-2.0972113283841607E-2</v>
      </c>
      <c r="M475">
        <f t="shared" si="85"/>
        <v>1.9997800610456329</v>
      </c>
      <c r="N475">
        <f t="shared" si="86"/>
        <v>-2.0972113283841607E-2</v>
      </c>
      <c r="P475">
        <f t="shared" si="87"/>
        <v>1.9998900274993285</v>
      </c>
      <c r="Q475">
        <f t="shared" si="88"/>
        <v>6.0201222956462752</v>
      </c>
    </row>
    <row r="476" spans="1:17" x14ac:dyDescent="0.2">
      <c r="A476">
        <v>17825.018762674932</v>
      </c>
      <c r="B476" s="1">
        <f>APF_B!N476-APF_A!N476</f>
        <v>-1.1494908800962094</v>
      </c>
      <c r="C476">
        <f t="shared" si="78"/>
        <v>-3.1930302224894703E-3</v>
      </c>
      <c r="D476">
        <f t="shared" si="79"/>
        <v>-3.1930302224894703E-3</v>
      </c>
      <c r="E476">
        <f t="shared" si="80"/>
        <v>-1.1494908800962094</v>
      </c>
      <c r="F476">
        <f t="shared" si="81"/>
        <v>-1.1494908800962094</v>
      </c>
      <c r="H476">
        <f t="shared" si="82"/>
        <v>-2.0062400579326206E-2</v>
      </c>
      <c r="J476">
        <f t="shared" si="83"/>
        <v>0.99979875679166441</v>
      </c>
      <c r="K476">
        <f t="shared" si="84"/>
        <v>-2.0061054753983204E-2</v>
      </c>
      <c r="M476">
        <f t="shared" si="85"/>
        <v>1.9997987567916644</v>
      </c>
      <c r="N476">
        <f t="shared" si="86"/>
        <v>-2.0061054753983204E-2</v>
      </c>
      <c r="P476">
        <f t="shared" si="87"/>
        <v>1.999899375864528</v>
      </c>
      <c r="Q476">
        <f t="shared" si="88"/>
        <v>6.0201628972181229</v>
      </c>
    </row>
    <row r="477" spans="1:17" x14ac:dyDescent="0.2">
      <c r="A477">
        <v>18083.396118469012</v>
      </c>
      <c r="B477" s="1">
        <f>APF_B!N477-APF_A!N477</f>
        <v>-1.0973434098477242</v>
      </c>
      <c r="C477">
        <f t="shared" si="78"/>
        <v>-3.0481761384659003E-3</v>
      </c>
      <c r="D477">
        <f t="shared" si="79"/>
        <v>-3.0481761384659003E-3</v>
      </c>
      <c r="E477">
        <f t="shared" si="80"/>
        <v>-1.0973434098477242</v>
      </c>
      <c r="F477">
        <f t="shared" si="81"/>
        <v>-1.0973434098477242</v>
      </c>
      <c r="H477">
        <f t="shared" si="82"/>
        <v>-1.9152255526904353E-2</v>
      </c>
      <c r="J477">
        <f t="shared" si="83"/>
        <v>0.99981660116024595</v>
      </c>
      <c r="K477">
        <f t="shared" si="84"/>
        <v>-1.915108467877432E-2</v>
      </c>
      <c r="M477">
        <f t="shared" si="85"/>
        <v>1.9998166011602461</v>
      </c>
      <c r="N477">
        <f t="shared" si="86"/>
        <v>-1.915108467877432E-2</v>
      </c>
      <c r="P477">
        <f t="shared" si="87"/>
        <v>1.9999082984778307</v>
      </c>
      <c r="Q477">
        <f t="shared" si="88"/>
        <v>6.0202016494986035</v>
      </c>
    </row>
    <row r="478" spans="1:17" x14ac:dyDescent="0.2">
      <c r="A478">
        <v>18345.518707795592</v>
      </c>
      <c r="B478" s="1">
        <f>APF_B!N478-APF_A!N478</f>
        <v>-1.0452435294520228</v>
      </c>
      <c r="C478">
        <f t="shared" si="78"/>
        <v>-2.9034542484778414E-3</v>
      </c>
      <c r="D478">
        <f t="shared" si="79"/>
        <v>-2.9034542484778414E-3</v>
      </c>
      <c r="E478">
        <f t="shared" si="80"/>
        <v>-1.0452435294520228</v>
      </c>
      <c r="F478">
        <f t="shared" si="81"/>
        <v>-1.0452435294520228</v>
      </c>
      <c r="H478">
        <f t="shared" si="82"/>
        <v>-1.8242941074104121E-2</v>
      </c>
      <c r="J478">
        <f t="shared" si="83"/>
        <v>0.99983360216539474</v>
      </c>
      <c r="K478">
        <f t="shared" si="84"/>
        <v>-1.8241929200915045E-2</v>
      </c>
      <c r="M478">
        <f t="shared" si="85"/>
        <v>1.9998336021653946</v>
      </c>
      <c r="N478">
        <f t="shared" si="86"/>
        <v>-1.8241929200915045E-2</v>
      </c>
      <c r="P478">
        <f t="shared" si="87"/>
        <v>1.9999167993521103</v>
      </c>
      <c r="Q478">
        <f t="shared" si="88"/>
        <v>6.0202385699408794</v>
      </c>
    </row>
    <row r="479" spans="1:17" x14ac:dyDescent="0.2">
      <c r="A479">
        <v>18611.440818593997</v>
      </c>
      <c r="B479" s="1">
        <f>APF_B!N479-APF_A!N479</f>
        <v>-0.99317668681379701</v>
      </c>
      <c r="C479">
        <f t="shared" si="78"/>
        <v>-2.7588241300383252E-3</v>
      </c>
      <c r="D479">
        <f t="shared" si="79"/>
        <v>-2.7588241300383252E-3</v>
      </c>
      <c r="E479">
        <f t="shared" si="80"/>
        <v>-0.99317668681379701</v>
      </c>
      <c r="F479">
        <f t="shared" si="81"/>
        <v>-0.99317668681379701</v>
      </c>
      <c r="H479">
        <f t="shared" si="82"/>
        <v>-1.7334203238949308E-2</v>
      </c>
      <c r="J479">
        <f t="shared" si="83"/>
        <v>0.9998497664608722</v>
      </c>
      <c r="K479">
        <f t="shared" si="84"/>
        <v>-1.7333335170688035E-2</v>
      </c>
      <c r="M479">
        <f t="shared" si="85"/>
        <v>1.9998497664608723</v>
      </c>
      <c r="N479">
        <f t="shared" si="86"/>
        <v>-1.7333335170688035E-2</v>
      </c>
      <c r="P479">
        <f t="shared" si="87"/>
        <v>1.999924881819751</v>
      </c>
      <c r="Q479">
        <f t="shared" si="88"/>
        <v>6.0202736730412152</v>
      </c>
    </row>
    <row r="480" spans="1:17" x14ac:dyDescent="0.2">
      <c r="A480">
        <v>18881.217525718486</v>
      </c>
      <c r="B480" s="1">
        <f>APF_B!N480-APF_A!N480</f>
        <v>-0.94113007156749973</v>
      </c>
      <c r="C480">
        <f t="shared" si="78"/>
        <v>-2.6142501987986102E-3</v>
      </c>
      <c r="D480">
        <f t="shared" si="79"/>
        <v>-2.6142501987986102E-3</v>
      </c>
      <c r="E480">
        <f t="shared" si="80"/>
        <v>-0.94113007156749973</v>
      </c>
      <c r="F480">
        <f t="shared" si="81"/>
        <v>-0.94113007156749973</v>
      </c>
      <c r="H480">
        <f t="shared" si="82"/>
        <v>-1.6425818438382742E-2</v>
      </c>
      <c r="J480">
        <f t="shared" si="83"/>
        <v>0.99986509927745792</v>
      </c>
      <c r="K480">
        <f t="shared" si="84"/>
        <v>-1.6425079813481291E-2</v>
      </c>
      <c r="M480">
        <f t="shared" si="85"/>
        <v>1.999865099277458</v>
      </c>
      <c r="N480">
        <f t="shared" si="86"/>
        <v>-1.6425079813481291E-2</v>
      </c>
      <c r="P480">
        <f t="shared" si="87"/>
        <v>1.9999325485013029</v>
      </c>
      <c r="Q480">
        <f t="shared" si="88"/>
        <v>6.020306970202931</v>
      </c>
    </row>
    <row r="481" spans="1:17" x14ac:dyDescent="0.2">
      <c r="A481">
        <v>19154.904702344837</v>
      </c>
      <c r="B481" s="1">
        <f>APF_B!N481-APF_A!N481</f>
        <v>-0.88909340480972787</v>
      </c>
      <c r="C481">
        <f t="shared" si="78"/>
        <v>-2.4697039022492442E-3</v>
      </c>
      <c r="D481">
        <f t="shared" si="79"/>
        <v>-2.4697039022492442E-3</v>
      </c>
      <c r="E481">
        <f t="shared" si="80"/>
        <v>-0.88909340480972787</v>
      </c>
      <c r="F481">
        <f t="shared" si="81"/>
        <v>-0.88909340480972787</v>
      </c>
      <c r="H481">
        <f t="shared" si="82"/>
        <v>-1.551760727169654E-2</v>
      </c>
      <c r="J481">
        <f t="shared" si="83"/>
        <v>0.99987960434821044</v>
      </c>
      <c r="K481">
        <f t="shared" si="84"/>
        <v>-1.5516984515884067E-2</v>
      </c>
      <c r="M481">
        <f t="shared" si="85"/>
        <v>1.9998796043482105</v>
      </c>
      <c r="N481">
        <f t="shared" si="86"/>
        <v>-1.5516984515884067E-2</v>
      </c>
      <c r="P481">
        <f t="shared" si="87"/>
        <v>1.9999398012681335</v>
      </c>
      <c r="Q481">
        <f t="shared" si="88"/>
        <v>6.0203384695742876</v>
      </c>
    </row>
    <row r="482" spans="1:17" x14ac:dyDescent="0.2">
      <c r="A482">
        <v>19432.559031542121</v>
      </c>
      <c r="B482" s="1">
        <f>APF_B!N482-APF_A!N482</f>
        <v>-0.8370600803563093</v>
      </c>
      <c r="C482">
        <f t="shared" si="78"/>
        <v>-2.325166889878637E-3</v>
      </c>
      <c r="D482">
        <f t="shared" si="79"/>
        <v>-2.325166889878637E-3</v>
      </c>
      <c r="E482">
        <f t="shared" si="80"/>
        <v>-0.8370600803563093</v>
      </c>
      <c r="F482">
        <f t="shared" si="81"/>
        <v>-0.8370600803563093</v>
      </c>
      <c r="H482">
        <f t="shared" si="82"/>
        <v>-1.4609454439225907E-2</v>
      </c>
      <c r="J482">
        <f t="shared" si="83"/>
        <v>0.99989328381860532</v>
      </c>
      <c r="K482">
        <f t="shared" si="84"/>
        <v>-1.4608934747131864E-2</v>
      </c>
      <c r="M482">
        <f t="shared" si="85"/>
        <v>1.9998932838186052</v>
      </c>
      <c r="N482">
        <f t="shared" si="86"/>
        <v>-1.4608934747131864E-2</v>
      </c>
      <c r="P482">
        <f t="shared" si="87"/>
        <v>1.999946641197512</v>
      </c>
      <c r="Q482">
        <f t="shared" si="88"/>
        <v>6.0203681758534868</v>
      </c>
    </row>
    <row r="483" spans="1:17" x14ac:dyDescent="0.2">
      <c r="A483">
        <v>19714.238018012336</v>
      </c>
      <c r="B483" s="1">
        <f>APF_B!N483-APF_A!N483</f>
        <v>-0.78502884129272843</v>
      </c>
      <c r="C483">
        <f t="shared" si="78"/>
        <v>-2.1806356702575788E-3</v>
      </c>
      <c r="D483">
        <f t="shared" si="79"/>
        <v>-2.1806356702575788E-3</v>
      </c>
      <c r="E483">
        <f t="shared" si="80"/>
        <v>-0.78502884129272843</v>
      </c>
      <c r="F483">
        <f t="shared" si="81"/>
        <v>-0.78502884129272843</v>
      </c>
      <c r="H483">
        <f t="shared" si="82"/>
        <v>-1.3701338003674129E-2</v>
      </c>
      <c r="J483">
        <f t="shared" si="83"/>
        <v>0.99990613813683282</v>
      </c>
      <c r="K483">
        <f t="shared" si="84"/>
        <v>-1.3700909323287333E-2</v>
      </c>
      <c r="M483">
        <f t="shared" si="85"/>
        <v>1.9999061381368328</v>
      </c>
      <c r="N483">
        <f t="shared" si="86"/>
        <v>-1.3700909323287333E-2</v>
      </c>
      <c r="P483">
        <f t="shared" si="87"/>
        <v>1.9999530685177753</v>
      </c>
      <c r="Q483">
        <f t="shared" si="88"/>
        <v>6.0203960900506059</v>
      </c>
    </row>
    <row r="484" spans="1:17" x14ac:dyDescent="0.2">
      <c r="A484">
        <v>20000</v>
      </c>
      <c r="B484" s="1">
        <f>APF_B!N484-APF_A!N484</f>
        <v>-0.73300629251593818</v>
      </c>
      <c r="C484">
        <f t="shared" si="78"/>
        <v>-2.0361285903220507E-3</v>
      </c>
      <c r="D484">
        <f t="shared" si="79"/>
        <v>-2.0361285903220507E-3</v>
      </c>
      <c r="E484">
        <f t="shared" si="80"/>
        <v>-0.7330062925159383</v>
      </c>
      <c r="F484">
        <f t="shared" si="81"/>
        <v>-0.7330062925159383</v>
      </c>
      <c r="H484">
        <f t="shared" si="82"/>
        <v>-1.2793373242239791E-2</v>
      </c>
      <c r="J484">
        <f t="shared" si="83"/>
        <v>0.99991816591670291</v>
      </c>
      <c r="K484">
        <f t="shared" si="84"/>
        <v>-1.2793024262345349E-2</v>
      </c>
      <c r="M484">
        <f t="shared" si="85"/>
        <v>1.9999181659167029</v>
      </c>
      <c r="N484">
        <f t="shared" si="86"/>
        <v>-1.2793024262345349E-2</v>
      </c>
      <c r="P484">
        <f t="shared" si="87"/>
        <v>1.9999590825397917</v>
      </c>
      <c r="Q484">
        <f t="shared" si="88"/>
        <v>6.0204222091899986</v>
      </c>
    </row>
  </sheetData>
  <sheetProtection password="C78D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Dashboard</vt:lpstr>
      <vt:lpstr>APF_A</vt:lpstr>
      <vt:lpstr>APF_B</vt:lpstr>
      <vt:lpstr>Calc</vt:lpstr>
    </vt:vector>
  </TitlesOfParts>
  <Manager/>
  <Company>Merlijn van Veen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PPEQ V1.2</dc:title>
  <dc:subject/>
  <dc:creator>Merlijn van Veen</dc:creator>
  <cp:keywords/>
  <dc:description>V170603</dc:description>
  <cp:lastModifiedBy>Merlijn van Veen</cp:lastModifiedBy>
  <dcterms:created xsi:type="dcterms:W3CDTF">2010-08-19T14:22:56Z</dcterms:created>
  <dcterms:modified xsi:type="dcterms:W3CDTF">2017-06-03T15:04:24Z</dcterms:modified>
  <cp:category/>
</cp:coreProperties>
</file>